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activeTab="1"/>
  </bookViews>
  <sheets>
    <sheet name="master" sheetId="1" r:id="rId1"/>
    <sheet name="play" sheetId="2" r:id="rId2"/>
    <sheet name="exp 1 format" sheetId="3" r:id="rId3"/>
    <sheet name="ANOVA results" sheetId="4" r:id="rId4"/>
  </sheets>
  <definedNames/>
  <calcPr fullCalcOnLoad="1"/>
</workbook>
</file>

<file path=xl/sharedStrings.xml><?xml version="1.0" encoding="utf-8"?>
<sst xmlns="http://schemas.openxmlformats.org/spreadsheetml/2006/main" count="474" uniqueCount="131">
  <si>
    <t>trial 1</t>
  </si>
  <si>
    <t>tandem p</t>
  </si>
  <si>
    <t>fail?</t>
  </si>
  <si>
    <t>trail number</t>
  </si>
  <si>
    <t>belay device</t>
  </si>
  <si>
    <t>original fall dist</t>
  </si>
  <si>
    <t>load</t>
  </si>
  <si>
    <t>damage</t>
  </si>
  <si>
    <t>slip 2.5 in</t>
  </si>
  <si>
    <t>sheath melt 5"</t>
  </si>
  <si>
    <t>static</t>
  </si>
  <si>
    <t>fused prusiks together, rear suffered more damage, started cutting</t>
  </si>
  <si>
    <t>ID</t>
  </si>
  <si>
    <t>sheath fuzzy 6</t>
  </si>
  <si>
    <t>hardened at cam, pushed core 1"</t>
  </si>
  <si>
    <t>fuzzy 5</t>
  </si>
  <si>
    <t>rope good</t>
  </si>
  <si>
    <t>?</t>
  </si>
  <si>
    <t>exp3</t>
  </si>
  <si>
    <t>midleg</t>
  </si>
  <si>
    <t>sdleg</t>
  </si>
  <si>
    <t>dload</t>
  </si>
  <si>
    <t>loadcell</t>
  </si>
  <si>
    <t>after</t>
  </si>
  <si>
    <t>before trial 9</t>
  </si>
  <si>
    <t>quicklink kept unequal</t>
  </si>
  <si>
    <t>before trail 10</t>
  </si>
  <si>
    <t>slip 2"</t>
  </si>
  <si>
    <t>X</t>
  </si>
  <si>
    <t>load leg</t>
  </si>
  <si>
    <t>webbing=19' loop</t>
  </si>
  <si>
    <t>anchor space=3.5'</t>
  </si>
  <si>
    <t>webbing is partially cut on side and burned in center after 2 runs.</t>
  </si>
  <si>
    <t>exp set 4</t>
  </si>
  <si>
    <t>StdOrder</t>
  </si>
  <si>
    <t>RunOrder</t>
  </si>
  <si>
    <t>Blocks</t>
  </si>
  <si>
    <t>scream</t>
  </si>
  <si>
    <t>belay</t>
  </si>
  <si>
    <t>series</t>
  </si>
  <si>
    <t>dyno</t>
  </si>
  <si>
    <t>slip</t>
  </si>
  <si>
    <t>cm</t>
  </si>
  <si>
    <t>trav</t>
  </si>
  <si>
    <t>ser</t>
  </si>
  <si>
    <t>pr</t>
  </si>
  <si>
    <t>id</t>
  </si>
  <si>
    <t>yts</t>
  </si>
  <si>
    <t>par</t>
  </si>
  <si>
    <t>would have prefered to have lc on non pivot leg (remaining leg) to measure max load.</t>
  </si>
  <si>
    <t>middle</t>
  </si>
  <si>
    <t>right (load cell)</t>
  </si>
  <si>
    <t>left leg (fail)</t>
  </si>
  <si>
    <t>initial</t>
  </si>
  <si>
    <t>final</t>
  </si>
  <si>
    <t>screamer length</t>
  </si>
  <si>
    <t>notes:</t>
  </si>
  <si>
    <t>load cell leg</t>
  </si>
  <si>
    <t>was middle</t>
  </si>
  <si>
    <t>dam</t>
  </si>
  <si>
    <t>multi 1</t>
  </si>
  <si>
    <t>multi 2</t>
  </si>
  <si>
    <t>multi 3</t>
  </si>
  <si>
    <t>multi 4</t>
  </si>
  <si>
    <t>multi 5</t>
  </si>
  <si>
    <t>multi 6</t>
  </si>
  <si>
    <t>multi 7</t>
  </si>
  <si>
    <t>multi 8</t>
  </si>
  <si>
    <t>multi 9</t>
  </si>
  <si>
    <t>multi 10</t>
  </si>
  <si>
    <t>multi 11</t>
  </si>
  <si>
    <t>multi 12</t>
  </si>
  <si>
    <t>CM did not blow until leg was failed / quick link was caught</t>
  </si>
  <si>
    <t>CM did not blow as full 600 was placed on statically / "failed" quick link did not get caught and stop anchor extension</t>
  </si>
  <si>
    <t>none</t>
  </si>
  <si>
    <t>CM blew completely when static load was applied.  Expirement could not be completed</t>
  </si>
  <si>
    <t>full extenstion (19)</t>
  </si>
  <si>
    <t>Screamer blew completely when static load was placed on it.</t>
  </si>
  <si>
    <t>NA</t>
  </si>
  <si>
    <t>prussiks in perfect condition</t>
  </si>
  <si>
    <t>yts(18) screamer did not extend completely</t>
  </si>
  <si>
    <t>static slip 5"</t>
  </si>
  <si>
    <t>5+11</t>
  </si>
  <si>
    <t>&lt;1</t>
  </si>
  <si>
    <t>cm(25) screamer did not extend completely</t>
  </si>
  <si>
    <t>full extenstion (28)</t>
  </si>
  <si>
    <t>540 slipped until we taped the belay end to the tower with duct tape.  When dynamically loaded, it slipped until it sucked the tape in.</t>
  </si>
  <si>
    <t>44 (tape)</t>
  </si>
  <si>
    <t>cm(23.5)</t>
  </si>
  <si>
    <t>yts(19)</t>
  </si>
  <si>
    <t>Seemed to hesitate after trigger cut, webbing might have hung up.</t>
  </si>
  <si>
    <t>fuzzy 4"</t>
  </si>
  <si>
    <t>all</t>
  </si>
  <si>
    <t>barely started extension</t>
  </si>
  <si>
    <t>32"</t>
  </si>
  <si>
    <t>24" slack, no belay</t>
  </si>
  <si>
    <t>8'9" slack, no belay</t>
  </si>
  <si>
    <t>10'4"</t>
  </si>
  <si>
    <t>static load @ dyno</t>
  </si>
  <si>
    <t>static load @ LC</t>
  </si>
  <si>
    <t>ext</t>
  </si>
  <si>
    <t>full</t>
  </si>
  <si>
    <t>notfull</t>
  </si>
  <si>
    <t>no extension</t>
  </si>
  <si>
    <t>device</t>
  </si>
  <si>
    <t>original fall distance</t>
  </si>
  <si>
    <t>max load</t>
  </si>
  <si>
    <t>slip distance</t>
  </si>
  <si>
    <t>Analysis of Va</t>
  </si>
  <si>
    <t>riance</t>
  </si>
  <si>
    <t>for load,</t>
  </si>
  <si>
    <t>using Adj</t>
  </si>
  <si>
    <t>usted SS for</t>
  </si>
  <si>
    <t>Tests</t>
  </si>
  <si>
    <t>Source</t>
  </si>
  <si>
    <t>DF</t>
  </si>
  <si>
    <t>Seq SS</t>
  </si>
  <si>
    <t>Adj SS</t>
  </si>
  <si>
    <t>Adj MS</t>
  </si>
  <si>
    <t>F</t>
  </si>
  <si>
    <t>P</t>
  </si>
  <si>
    <t>scream*belay</t>
  </si>
  <si>
    <t>scream*series</t>
  </si>
  <si>
    <t>belay*series</t>
  </si>
  <si>
    <t>Error</t>
  </si>
  <si>
    <t>Total</t>
  </si>
  <si>
    <t>for dyno,</t>
  </si>
  <si>
    <t>for slip,</t>
  </si>
  <si>
    <t>load %</t>
  </si>
  <si>
    <t>dyno %</t>
  </si>
  <si>
    <t>dyno/2 - load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</si>
</sst>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9"/>
  <sheetViews>
    <sheetView zoomScale="75" zoomScaleNormal="75" workbookViewId="0" topLeftCell="A15">
      <selection activeCell="F43" sqref="F43"/>
    </sheetView>
  </sheetViews>
  <sheetFormatPr defaultColWidth="9.140625" defaultRowHeight="12.75"/>
  <cols>
    <col min="1" max="2" width="9.140625" style="1" customWidth="1"/>
    <col min="3" max="3" width="15.00390625" style="2" bestFit="1" customWidth="1"/>
    <col min="4" max="4" width="13.7109375" style="2" bestFit="1" customWidth="1"/>
    <col min="5" max="5" width="16.00390625" style="2" bestFit="1" customWidth="1"/>
    <col min="6" max="7" width="12.7109375" style="2" customWidth="1"/>
    <col min="8" max="8" width="15.28125" style="2" bestFit="1" customWidth="1"/>
    <col min="9" max="9" width="11.8515625" style="1" customWidth="1"/>
    <col min="10" max="12" width="9.140625" style="1" customWidth="1"/>
    <col min="13" max="13" width="13.8515625" style="1" customWidth="1"/>
    <col min="14" max="15" width="9.140625" style="1" customWidth="1"/>
    <col min="16" max="16" width="10.421875" style="1" bestFit="1" customWidth="1"/>
    <col min="17" max="17" width="9.140625" style="1" customWidth="1"/>
    <col min="18" max="18" width="15.140625" style="1" customWidth="1"/>
    <col min="19" max="21" width="9.140625" style="1" customWidth="1"/>
    <col min="22" max="22" width="33.140625" style="1" customWidth="1"/>
    <col min="23" max="24" width="11.00390625" style="1" customWidth="1"/>
    <col min="25" max="16384" width="9.140625" style="1" customWidth="1"/>
  </cols>
  <sheetData>
    <row r="3" spans="3:6" ht="15">
      <c r="C3" s="2" t="s">
        <v>10</v>
      </c>
      <c r="F3" s="2">
        <v>555</v>
      </c>
    </row>
    <row r="4" spans="3:8" ht="15">
      <c r="C4" s="2" t="s">
        <v>3</v>
      </c>
      <c r="D4" s="2" t="s">
        <v>4</v>
      </c>
      <c r="E4" s="2" t="s">
        <v>5</v>
      </c>
      <c r="F4" s="2" t="s">
        <v>6</v>
      </c>
      <c r="G4" s="2" t="s">
        <v>2</v>
      </c>
      <c r="H4" s="2" t="s">
        <v>7</v>
      </c>
    </row>
    <row r="5" spans="3:8" ht="15">
      <c r="C5" s="2" t="s">
        <v>0</v>
      </c>
      <c r="D5" s="2" t="s">
        <v>1</v>
      </c>
      <c r="E5" s="2">
        <v>24</v>
      </c>
      <c r="F5" s="2">
        <v>2530</v>
      </c>
      <c r="G5" s="2" t="s">
        <v>8</v>
      </c>
      <c r="H5" s="2" t="s">
        <v>9</v>
      </c>
    </row>
    <row r="6" spans="3:8" ht="15">
      <c r="C6" s="2">
        <v>2</v>
      </c>
      <c r="D6" s="2" t="s">
        <v>1</v>
      </c>
      <c r="E6" s="2">
        <v>30</v>
      </c>
      <c r="F6" s="2">
        <v>2805</v>
      </c>
      <c r="G6" s="2">
        <v>4</v>
      </c>
      <c r="H6" s="2">
        <v>8</v>
      </c>
    </row>
    <row r="7" spans="3:9" ht="15">
      <c r="C7" s="2">
        <v>3</v>
      </c>
      <c r="D7" s="2" t="s">
        <v>1</v>
      </c>
      <c r="E7" s="2">
        <v>42</v>
      </c>
      <c r="F7" s="2">
        <v>1960</v>
      </c>
      <c r="G7" s="2">
        <v>10</v>
      </c>
      <c r="H7" s="2">
        <v>13.5</v>
      </c>
      <c r="I7" s="1" t="s">
        <v>11</v>
      </c>
    </row>
    <row r="8" spans="3:9" ht="15">
      <c r="C8" s="2">
        <v>4</v>
      </c>
      <c r="D8" s="2" t="s">
        <v>12</v>
      </c>
      <c r="E8" s="2">
        <v>24</v>
      </c>
      <c r="F8" s="2">
        <v>1455</v>
      </c>
      <c r="G8" s="2">
        <f>55-26</f>
        <v>29</v>
      </c>
      <c r="H8" s="2" t="s">
        <v>13</v>
      </c>
      <c r="I8" s="1" t="s">
        <v>14</v>
      </c>
    </row>
    <row r="9" spans="3:9" ht="15">
      <c r="C9" s="2">
        <v>5</v>
      </c>
      <c r="D9" s="2" t="s">
        <v>12</v>
      </c>
      <c r="E9" s="2">
        <v>12</v>
      </c>
      <c r="F9" s="2">
        <v>1215</v>
      </c>
      <c r="G9" s="2">
        <v>15</v>
      </c>
      <c r="H9" s="2" t="s">
        <v>15</v>
      </c>
      <c r="I9" s="1" t="s">
        <v>14</v>
      </c>
    </row>
    <row r="10" spans="3:8" ht="15">
      <c r="C10" s="2">
        <v>6</v>
      </c>
      <c r="D10" s="2">
        <v>540</v>
      </c>
      <c r="E10" s="2">
        <v>24</v>
      </c>
      <c r="F10" s="2">
        <v>1320</v>
      </c>
      <c r="G10" s="2">
        <v>34</v>
      </c>
      <c r="H10" s="2" t="s">
        <v>16</v>
      </c>
    </row>
    <row r="11" spans="3:9" ht="15">
      <c r="C11" s="2">
        <v>7</v>
      </c>
      <c r="D11" s="2">
        <v>540</v>
      </c>
      <c r="E11" s="2">
        <v>15</v>
      </c>
      <c r="F11" s="2">
        <v>940</v>
      </c>
      <c r="G11" s="2">
        <v>55</v>
      </c>
      <c r="H11" s="2" t="s">
        <v>16</v>
      </c>
      <c r="I11" s="1" t="s">
        <v>17</v>
      </c>
    </row>
    <row r="12" spans="3:8" ht="15">
      <c r="C12" s="2">
        <v>8</v>
      </c>
      <c r="D12" s="2">
        <v>540</v>
      </c>
      <c r="E12" s="2">
        <v>18</v>
      </c>
      <c r="F12" s="2">
        <v>1260</v>
      </c>
      <c r="G12" s="2">
        <v>23</v>
      </c>
      <c r="H12" s="2" t="s">
        <v>16</v>
      </c>
    </row>
    <row r="14" spans="3:13" ht="15">
      <c r="C14" s="2" t="s">
        <v>18</v>
      </c>
      <c r="J14" s="1" t="s">
        <v>30</v>
      </c>
      <c r="M14" s="1" t="s">
        <v>31</v>
      </c>
    </row>
    <row r="15" spans="3:12" ht="15">
      <c r="C15" s="2" t="s">
        <v>3</v>
      </c>
      <c r="D15" s="2" t="s">
        <v>4</v>
      </c>
      <c r="E15" s="2" t="s">
        <v>5</v>
      </c>
      <c r="F15" s="2" t="s">
        <v>22</v>
      </c>
      <c r="G15" s="2" t="s">
        <v>21</v>
      </c>
      <c r="H15" s="2" t="s">
        <v>2</v>
      </c>
      <c r="I15" s="2" t="s">
        <v>7</v>
      </c>
      <c r="J15" s="1" t="s">
        <v>20</v>
      </c>
      <c r="K15" s="1" t="s">
        <v>19</v>
      </c>
      <c r="L15" s="1" t="s">
        <v>29</v>
      </c>
    </row>
    <row r="16" spans="3:12" ht="15">
      <c r="C16" s="2" t="s">
        <v>24</v>
      </c>
      <c r="D16" s="2" t="s">
        <v>1</v>
      </c>
      <c r="I16" s="2"/>
      <c r="J16" s="2">
        <v>44</v>
      </c>
      <c r="K16" s="2">
        <v>33</v>
      </c>
      <c r="L16" s="2">
        <v>36</v>
      </c>
    </row>
    <row r="17" spans="3:13" ht="15">
      <c r="C17" s="2" t="s">
        <v>23</v>
      </c>
      <c r="F17" s="2">
        <v>763</v>
      </c>
      <c r="G17" s="2">
        <v>2205</v>
      </c>
      <c r="H17" s="2" t="s">
        <v>27</v>
      </c>
      <c r="I17" s="1" t="s">
        <v>16</v>
      </c>
      <c r="J17" s="2" t="s">
        <v>28</v>
      </c>
      <c r="K17" s="2">
        <v>60</v>
      </c>
      <c r="L17" s="2">
        <v>54</v>
      </c>
      <c r="M17" s="1" t="s">
        <v>25</v>
      </c>
    </row>
    <row r="18" spans="3:12" ht="15">
      <c r="C18" s="2" t="s">
        <v>26</v>
      </c>
      <c r="D18" s="2" t="s">
        <v>1</v>
      </c>
      <c r="I18" s="2"/>
      <c r="J18" s="2">
        <v>49</v>
      </c>
      <c r="K18" s="2">
        <v>30</v>
      </c>
      <c r="L18" s="2">
        <v>40</v>
      </c>
    </row>
    <row r="19" spans="3:15" ht="15">
      <c r="C19" s="2" t="s">
        <v>23</v>
      </c>
      <c r="F19" s="2">
        <v>856</v>
      </c>
      <c r="G19" s="2">
        <v>1345</v>
      </c>
      <c r="J19" s="2">
        <v>60</v>
      </c>
      <c r="K19" s="2" t="s">
        <v>28</v>
      </c>
      <c r="L19" s="2">
        <v>54</v>
      </c>
      <c r="O19" s="1" t="s">
        <v>32</v>
      </c>
    </row>
    <row r="20" spans="10:13" ht="15">
      <c r="J20" s="2"/>
      <c r="K20" s="2"/>
      <c r="L20" s="2"/>
      <c r="M20" s="1" t="s">
        <v>49</v>
      </c>
    </row>
    <row r="21" spans="10:12" ht="15">
      <c r="J21" s="2"/>
      <c r="K21" s="2"/>
      <c r="L21" s="2"/>
    </row>
    <row r="22" spans="3:21" ht="15">
      <c r="C22" s="2" t="s">
        <v>33</v>
      </c>
      <c r="U22" s="1" t="s">
        <v>55</v>
      </c>
    </row>
    <row r="23" spans="3:25" ht="15">
      <c r="C23" s="2" t="s">
        <v>34</v>
      </c>
      <c r="D23" s="2" t="s">
        <v>35</v>
      </c>
      <c r="E23" s="2" t="s">
        <v>36</v>
      </c>
      <c r="F23" s="2" t="s">
        <v>37</v>
      </c>
      <c r="G23" s="2" t="s">
        <v>38</v>
      </c>
      <c r="H23" s="2" t="s">
        <v>39</v>
      </c>
      <c r="I23" s="2" t="s">
        <v>6</v>
      </c>
      <c r="J23" s="2" t="s">
        <v>40</v>
      </c>
      <c r="K23" s="2" t="s">
        <v>41</v>
      </c>
      <c r="L23" s="2" t="s">
        <v>59</v>
      </c>
      <c r="M23" s="2" t="s">
        <v>52</v>
      </c>
      <c r="N23" s="2" t="s">
        <v>50</v>
      </c>
      <c r="O23" s="2" t="s">
        <v>51</v>
      </c>
      <c r="P23" s="2"/>
      <c r="Q23" s="2"/>
      <c r="R23" s="2" t="s">
        <v>58</v>
      </c>
      <c r="S23" s="2" t="s">
        <v>57</v>
      </c>
      <c r="T23" s="2"/>
      <c r="U23" s="2" t="s">
        <v>53</v>
      </c>
      <c r="V23" s="1" t="s">
        <v>54</v>
      </c>
      <c r="X23" s="1" t="s">
        <v>100</v>
      </c>
      <c r="Y23" s="1" t="s">
        <v>56</v>
      </c>
    </row>
    <row r="24" spans="2:25" ht="15">
      <c r="B24" s="1" t="s">
        <v>60</v>
      </c>
      <c r="C24" s="2">
        <v>5</v>
      </c>
      <c r="D24" s="2">
        <v>12</v>
      </c>
      <c r="E24" s="2">
        <v>1</v>
      </c>
      <c r="F24" s="2" t="s">
        <v>42</v>
      </c>
      <c r="G24" s="2" t="s">
        <v>43</v>
      </c>
      <c r="H24" s="2" t="s">
        <v>44</v>
      </c>
      <c r="I24" s="2">
        <v>813</v>
      </c>
      <c r="J24" s="2">
        <v>1660</v>
      </c>
      <c r="K24" s="2">
        <v>12</v>
      </c>
      <c r="L24" s="2" t="s">
        <v>74</v>
      </c>
      <c r="M24" s="2">
        <v>41</v>
      </c>
      <c r="N24" s="2">
        <v>24</v>
      </c>
      <c r="O24" s="2">
        <v>39</v>
      </c>
      <c r="P24" s="2"/>
      <c r="Q24" s="2"/>
      <c r="R24" s="2">
        <v>61</v>
      </c>
      <c r="S24" s="2">
        <v>51</v>
      </c>
      <c r="T24" s="2"/>
      <c r="U24" s="2">
        <v>5</v>
      </c>
      <c r="V24" s="1" t="s">
        <v>85</v>
      </c>
      <c r="X24" s="1" t="s">
        <v>101</v>
      </c>
      <c r="Y24" s="1" t="s">
        <v>73</v>
      </c>
    </row>
    <row r="25" spans="2:25" ht="15">
      <c r="B25" s="1" t="s">
        <v>61</v>
      </c>
      <c r="C25" s="2">
        <v>1</v>
      </c>
      <c r="D25" s="2">
        <v>11</v>
      </c>
      <c r="E25" s="2">
        <v>1</v>
      </c>
      <c r="F25" s="2" t="s">
        <v>42</v>
      </c>
      <c r="G25" s="2" t="s">
        <v>45</v>
      </c>
      <c r="H25" s="2" t="s">
        <v>44</v>
      </c>
      <c r="I25" s="2">
        <v>562</v>
      </c>
      <c r="J25" s="2">
        <v>1935</v>
      </c>
      <c r="K25" s="2">
        <v>3</v>
      </c>
      <c r="L25" s="2" t="s">
        <v>74</v>
      </c>
      <c r="M25" s="2">
        <v>42</v>
      </c>
      <c r="N25" s="2">
        <v>24</v>
      </c>
      <c r="O25" s="2">
        <v>40</v>
      </c>
      <c r="P25" s="2"/>
      <c r="Q25" s="2"/>
      <c r="R25" s="2">
        <v>59</v>
      </c>
      <c r="S25" s="2">
        <v>53</v>
      </c>
      <c r="T25" s="2"/>
      <c r="U25" s="2">
        <v>5</v>
      </c>
      <c r="V25" s="1" t="s">
        <v>85</v>
      </c>
      <c r="X25" s="1" t="s">
        <v>101</v>
      </c>
      <c r="Y25" s="1" t="s">
        <v>72</v>
      </c>
    </row>
    <row r="26" spans="2:25" ht="15">
      <c r="B26" s="1" t="s">
        <v>62</v>
      </c>
      <c r="C26" s="2">
        <v>3</v>
      </c>
      <c r="D26" s="2">
        <v>10</v>
      </c>
      <c r="E26" s="2">
        <v>1</v>
      </c>
      <c r="F26" s="2" t="s">
        <v>42</v>
      </c>
      <c r="G26" s="2" t="s">
        <v>46</v>
      </c>
      <c r="H26" s="2" t="s">
        <v>44</v>
      </c>
      <c r="I26" s="2">
        <v>213</v>
      </c>
      <c r="J26" s="2">
        <v>825</v>
      </c>
      <c r="K26" s="2" t="s">
        <v>78</v>
      </c>
      <c r="L26" s="2"/>
      <c r="M26" s="2">
        <v>43</v>
      </c>
      <c r="N26" s="2">
        <v>25</v>
      </c>
      <c r="O26" s="2">
        <v>40</v>
      </c>
      <c r="P26" s="2"/>
      <c r="Q26" s="2"/>
      <c r="R26" s="2" t="s">
        <v>78</v>
      </c>
      <c r="S26" s="2" t="s">
        <v>78</v>
      </c>
      <c r="T26" s="2"/>
      <c r="U26" s="2">
        <v>5</v>
      </c>
      <c r="V26" s="1" t="s">
        <v>85</v>
      </c>
      <c r="X26" s="1" t="s">
        <v>101</v>
      </c>
      <c r="Y26" s="1" t="s">
        <v>75</v>
      </c>
    </row>
    <row r="27" spans="2:25" ht="15">
      <c r="B27" s="1" t="s">
        <v>63</v>
      </c>
      <c r="C27" s="2">
        <v>9</v>
      </c>
      <c r="D27" s="2">
        <v>9</v>
      </c>
      <c r="E27" s="2">
        <v>1</v>
      </c>
      <c r="F27" s="2" t="s">
        <v>47</v>
      </c>
      <c r="G27" s="2" t="s">
        <v>46</v>
      </c>
      <c r="H27" s="2" t="s">
        <v>44</v>
      </c>
      <c r="I27" s="2">
        <v>233</v>
      </c>
      <c r="J27" s="2">
        <v>1110</v>
      </c>
      <c r="K27" s="2" t="s">
        <v>78</v>
      </c>
      <c r="L27" s="2"/>
      <c r="M27" s="2">
        <v>42</v>
      </c>
      <c r="N27" s="2">
        <v>25</v>
      </c>
      <c r="O27" s="2">
        <v>39</v>
      </c>
      <c r="P27" s="2" t="s">
        <v>98</v>
      </c>
      <c r="Q27" s="2" t="s">
        <v>99</v>
      </c>
      <c r="R27" s="2" t="s">
        <v>78</v>
      </c>
      <c r="S27" s="2" t="s">
        <v>78</v>
      </c>
      <c r="T27" s="2"/>
      <c r="U27" s="2">
        <v>7.5</v>
      </c>
      <c r="V27" s="1" t="s">
        <v>76</v>
      </c>
      <c r="X27" s="1" t="s">
        <v>101</v>
      </c>
      <c r="Y27" s="1" t="s">
        <v>77</v>
      </c>
    </row>
    <row r="28" spans="2:24" ht="15">
      <c r="B28" s="1" t="s">
        <v>64</v>
      </c>
      <c r="C28" s="2">
        <v>11</v>
      </c>
      <c r="D28" s="2">
        <v>8</v>
      </c>
      <c r="E28" s="2">
        <v>1</v>
      </c>
      <c r="F28" s="2" t="s">
        <v>47</v>
      </c>
      <c r="G28" s="2" t="s">
        <v>43</v>
      </c>
      <c r="H28" s="2" t="s">
        <v>44</v>
      </c>
      <c r="I28" s="2">
        <v>214</v>
      </c>
      <c r="J28" s="2">
        <v>680</v>
      </c>
      <c r="K28" s="2" t="s">
        <v>92</v>
      </c>
      <c r="L28" s="2"/>
      <c r="M28" s="2">
        <v>43</v>
      </c>
      <c r="N28" s="2">
        <v>25</v>
      </c>
      <c r="O28" s="2">
        <v>41</v>
      </c>
      <c r="P28" s="2">
        <v>610</v>
      </c>
      <c r="Q28" s="2">
        <v>168</v>
      </c>
      <c r="R28" s="2">
        <v>50</v>
      </c>
      <c r="S28" s="2">
        <v>62</v>
      </c>
      <c r="U28" s="1">
        <v>9.5</v>
      </c>
      <c r="V28" s="1" t="s">
        <v>93</v>
      </c>
      <c r="X28" s="1" t="s">
        <v>102</v>
      </c>
    </row>
    <row r="29" spans="2:24" ht="15">
      <c r="B29" s="1" t="s">
        <v>65</v>
      </c>
      <c r="C29" s="2">
        <v>8</v>
      </c>
      <c r="D29" s="2">
        <v>7</v>
      </c>
      <c r="E29" s="2">
        <v>1</v>
      </c>
      <c r="F29" s="2" t="s">
        <v>47</v>
      </c>
      <c r="G29" s="2" t="s">
        <v>45</v>
      </c>
      <c r="H29" s="2" t="s">
        <v>48</v>
      </c>
      <c r="I29" s="2">
        <v>195</v>
      </c>
      <c r="J29" s="2">
        <v>1460</v>
      </c>
      <c r="K29" s="2">
        <v>2</v>
      </c>
      <c r="L29" s="2" t="s">
        <v>74</v>
      </c>
      <c r="M29" s="2">
        <v>43</v>
      </c>
      <c r="N29" s="2">
        <v>26</v>
      </c>
      <c r="O29" s="2">
        <v>39</v>
      </c>
      <c r="P29" s="2">
        <v>630</v>
      </c>
      <c r="Q29" s="2">
        <v>176</v>
      </c>
      <c r="R29" s="2">
        <v>56</v>
      </c>
      <c r="S29" s="2">
        <v>55</v>
      </c>
      <c r="U29" s="1">
        <v>7.5</v>
      </c>
      <c r="V29" s="1" t="s">
        <v>80</v>
      </c>
      <c r="W29" s="1" t="s">
        <v>79</v>
      </c>
      <c r="X29" s="1" t="s">
        <v>102</v>
      </c>
    </row>
    <row r="30" spans="2:24" ht="15">
      <c r="B30" s="1" t="s">
        <v>66</v>
      </c>
      <c r="C30" s="2">
        <v>12</v>
      </c>
      <c r="D30" s="2">
        <v>6</v>
      </c>
      <c r="E30" s="2">
        <v>1</v>
      </c>
      <c r="F30" s="2" t="s">
        <v>47</v>
      </c>
      <c r="G30" s="2" t="s">
        <v>43</v>
      </c>
      <c r="H30" s="2" t="s">
        <v>48</v>
      </c>
      <c r="I30" s="2">
        <v>270</v>
      </c>
      <c r="J30" s="2">
        <v>935</v>
      </c>
      <c r="K30" s="2" t="s">
        <v>82</v>
      </c>
      <c r="L30" s="2" t="s">
        <v>74</v>
      </c>
      <c r="M30" s="2">
        <v>42</v>
      </c>
      <c r="N30" s="2">
        <v>28</v>
      </c>
      <c r="O30" s="2">
        <v>37</v>
      </c>
      <c r="P30" s="2">
        <v>520</v>
      </c>
      <c r="Q30" s="2">
        <v>152</v>
      </c>
      <c r="R30" s="2">
        <v>56</v>
      </c>
      <c r="S30" s="2">
        <v>54</v>
      </c>
      <c r="T30" s="1" t="s">
        <v>81</v>
      </c>
      <c r="U30" s="1">
        <v>7.5</v>
      </c>
      <c r="V30" s="1" t="s">
        <v>80</v>
      </c>
      <c r="X30" s="1" t="s">
        <v>102</v>
      </c>
    </row>
    <row r="31" spans="2:24" ht="15">
      <c r="B31" s="1" t="s">
        <v>67</v>
      </c>
      <c r="C31" s="2">
        <v>4</v>
      </c>
      <c r="D31" s="2">
        <v>5</v>
      </c>
      <c r="E31" s="2">
        <v>1</v>
      </c>
      <c r="F31" s="2" t="s">
        <v>42</v>
      </c>
      <c r="G31" s="2" t="s">
        <v>46</v>
      </c>
      <c r="H31" s="2" t="s">
        <v>48</v>
      </c>
      <c r="I31" s="2">
        <v>453</v>
      </c>
      <c r="J31" s="2">
        <v>1525</v>
      </c>
      <c r="K31" s="2" t="s">
        <v>83</v>
      </c>
      <c r="L31" s="2" t="s">
        <v>74</v>
      </c>
      <c r="M31" s="2">
        <v>42</v>
      </c>
      <c r="N31" s="2">
        <v>28</v>
      </c>
      <c r="O31" s="2">
        <v>37</v>
      </c>
      <c r="P31" s="2">
        <v>560</v>
      </c>
      <c r="Q31" s="2">
        <v>93</v>
      </c>
      <c r="R31" s="2">
        <v>58</v>
      </c>
      <c r="S31" s="2">
        <v>54</v>
      </c>
      <c r="U31" s="1">
        <v>5</v>
      </c>
      <c r="V31" s="1" t="s">
        <v>84</v>
      </c>
      <c r="X31" s="1" t="s">
        <v>102</v>
      </c>
    </row>
    <row r="32" spans="2:25" ht="15">
      <c r="B32" s="1" t="s">
        <v>68</v>
      </c>
      <c r="C32" s="2">
        <v>6</v>
      </c>
      <c r="D32" s="2">
        <v>4</v>
      </c>
      <c r="E32" s="2">
        <v>1</v>
      </c>
      <c r="F32" s="2" t="s">
        <v>42</v>
      </c>
      <c r="G32" s="2" t="s">
        <v>43</v>
      </c>
      <c r="H32" s="2" t="s">
        <v>48</v>
      </c>
      <c r="I32" s="2">
        <v>145</v>
      </c>
      <c r="J32" s="2">
        <v>1190</v>
      </c>
      <c r="K32" s="2" t="s">
        <v>87</v>
      </c>
      <c r="L32" s="2" t="s">
        <v>74</v>
      </c>
      <c r="M32" s="2">
        <v>42</v>
      </c>
      <c r="N32" s="2">
        <v>28</v>
      </c>
      <c r="O32" s="2">
        <v>38</v>
      </c>
      <c r="P32" s="2">
        <v>595</v>
      </c>
      <c r="Q32" s="2">
        <v>113</v>
      </c>
      <c r="R32" s="2">
        <v>56</v>
      </c>
      <c r="S32" s="2">
        <v>53</v>
      </c>
      <c r="U32" s="1">
        <v>5</v>
      </c>
      <c r="V32" s="1" t="s">
        <v>88</v>
      </c>
      <c r="X32" s="1" t="s">
        <v>102</v>
      </c>
      <c r="Y32" s="1" t="s">
        <v>86</v>
      </c>
    </row>
    <row r="33" spans="2:25" ht="15">
      <c r="B33" s="1" t="s">
        <v>69</v>
      </c>
      <c r="C33" s="2">
        <v>2</v>
      </c>
      <c r="D33" s="2">
        <v>3</v>
      </c>
      <c r="E33" s="2">
        <v>1</v>
      </c>
      <c r="F33" s="2" t="s">
        <v>42</v>
      </c>
      <c r="G33" s="2" t="s">
        <v>45</v>
      </c>
      <c r="H33" s="2" t="s">
        <v>48</v>
      </c>
      <c r="I33" s="2">
        <v>366</v>
      </c>
      <c r="J33" s="2">
        <v>1120</v>
      </c>
      <c r="K33" s="2" t="s">
        <v>83</v>
      </c>
      <c r="L33" s="2" t="s">
        <v>74</v>
      </c>
      <c r="M33" s="2">
        <v>40</v>
      </c>
      <c r="N33" s="2">
        <v>29</v>
      </c>
      <c r="O33" s="2">
        <v>38</v>
      </c>
      <c r="P33" s="2">
        <v>585</v>
      </c>
      <c r="Q33" s="2">
        <v>202</v>
      </c>
      <c r="R33" s="2">
        <v>53</v>
      </c>
      <c r="S33" s="2">
        <v>51</v>
      </c>
      <c r="U33" s="1">
        <v>5</v>
      </c>
      <c r="V33" s="1" t="s">
        <v>89</v>
      </c>
      <c r="X33" s="1" t="s">
        <v>101</v>
      </c>
      <c r="Y33" s="1" t="s">
        <v>90</v>
      </c>
    </row>
    <row r="34" spans="2:24" ht="15">
      <c r="B34" s="1" t="s">
        <v>70</v>
      </c>
      <c r="C34" s="2">
        <v>10</v>
      </c>
      <c r="D34" s="2">
        <v>2</v>
      </c>
      <c r="E34" s="2">
        <v>1</v>
      </c>
      <c r="F34" s="2" t="s">
        <v>47</v>
      </c>
      <c r="G34" s="2" t="s">
        <v>46</v>
      </c>
      <c r="H34" s="2" t="s">
        <v>48</v>
      </c>
      <c r="I34" s="2">
        <v>395</v>
      </c>
      <c r="J34" s="2">
        <v>1450</v>
      </c>
      <c r="K34" s="2">
        <v>7</v>
      </c>
      <c r="L34" s="2" t="s">
        <v>91</v>
      </c>
      <c r="M34" s="2">
        <v>42</v>
      </c>
      <c r="N34" s="2">
        <v>29</v>
      </c>
      <c r="O34" s="2">
        <v>36</v>
      </c>
      <c r="P34" s="2">
        <v>640</v>
      </c>
      <c r="Q34" s="2">
        <v>152</v>
      </c>
      <c r="R34" s="2">
        <v>58</v>
      </c>
      <c r="S34" s="2">
        <v>54</v>
      </c>
      <c r="V34" s="1" t="s">
        <v>76</v>
      </c>
      <c r="X34" s="1" t="s">
        <v>101</v>
      </c>
    </row>
    <row r="35" spans="2:24" ht="15">
      <c r="B35" s="1" t="s">
        <v>71</v>
      </c>
      <c r="C35" s="2">
        <v>7</v>
      </c>
      <c r="D35" s="2">
        <v>1</v>
      </c>
      <c r="E35" s="2">
        <v>1</v>
      </c>
      <c r="F35" s="2" t="s">
        <v>47</v>
      </c>
      <c r="G35" s="2" t="s">
        <v>45</v>
      </c>
      <c r="H35" s="2" t="s">
        <v>44</v>
      </c>
      <c r="I35" s="2">
        <v>1338</v>
      </c>
      <c r="J35" s="2">
        <v>1880</v>
      </c>
      <c r="K35" s="2">
        <v>2</v>
      </c>
      <c r="L35" s="2" t="s">
        <v>74</v>
      </c>
      <c r="M35" s="2">
        <v>46</v>
      </c>
      <c r="N35" s="2">
        <v>24</v>
      </c>
      <c r="O35" s="2">
        <f>M27+N27+O27-M35-N35</f>
        <v>36</v>
      </c>
      <c r="P35" s="2">
        <v>510</v>
      </c>
      <c r="Q35" s="2">
        <v>171</v>
      </c>
      <c r="R35" s="2">
        <v>52</v>
      </c>
      <c r="S35" s="2">
        <v>62</v>
      </c>
      <c r="V35" s="1" t="s">
        <v>103</v>
      </c>
      <c r="X35" s="1" t="s">
        <v>101</v>
      </c>
    </row>
    <row r="37" spans="5:16" ht="15">
      <c r="E37" s="2" t="s">
        <v>95</v>
      </c>
      <c r="J37" s="1">
        <v>3820</v>
      </c>
      <c r="K37" s="1" t="s">
        <v>94</v>
      </c>
      <c r="P37" s="1" t="e">
        <f>range(P28:P35)</f>
        <v>#NAME?</v>
      </c>
    </row>
    <row r="38" spans="5:11" ht="15">
      <c r="E38" s="2" t="s">
        <v>96</v>
      </c>
      <c r="J38" s="1">
        <v>2560</v>
      </c>
      <c r="K38" s="1" t="s">
        <v>97</v>
      </c>
    </row>
    <row r="39" ht="15">
      <c r="J39" s="1">
        <v>2860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Y54"/>
  <sheetViews>
    <sheetView tabSelected="1" zoomScale="75" zoomScaleNormal="75" workbookViewId="0" topLeftCell="F19">
      <selection activeCell="O55" sqref="O55"/>
    </sheetView>
  </sheetViews>
  <sheetFormatPr defaultColWidth="9.140625" defaultRowHeight="12.75"/>
  <cols>
    <col min="1" max="2" width="9.140625" style="1" customWidth="1"/>
    <col min="3" max="3" width="15.00390625" style="2" bestFit="1" customWidth="1"/>
    <col min="4" max="4" width="13.7109375" style="2" bestFit="1" customWidth="1"/>
    <col min="5" max="5" width="16.00390625" style="2" bestFit="1" customWidth="1"/>
    <col min="6" max="7" width="12.7109375" style="2" customWidth="1"/>
    <col min="8" max="8" width="15.28125" style="2" bestFit="1" customWidth="1"/>
    <col min="9" max="9" width="11.8515625" style="1" customWidth="1"/>
    <col min="10" max="11" width="9.140625" style="1" customWidth="1"/>
    <col min="12" max="12" width="10.421875" style="1" bestFit="1" customWidth="1"/>
    <col min="13" max="13" width="13.8515625" style="1" customWidth="1"/>
    <col min="14" max="15" width="9.140625" style="1" customWidth="1"/>
    <col min="16" max="16" width="10.421875" style="1" bestFit="1" customWidth="1"/>
    <col min="17" max="17" width="9.140625" style="1" customWidth="1"/>
    <col min="18" max="18" width="15.140625" style="1" customWidth="1"/>
    <col min="19" max="21" width="9.140625" style="1" customWidth="1"/>
    <col min="22" max="22" width="33.140625" style="1" customWidth="1"/>
    <col min="23" max="24" width="11.00390625" style="1" customWidth="1"/>
    <col min="25" max="16384" width="9.140625" style="1" customWidth="1"/>
  </cols>
  <sheetData>
    <row r="3" spans="3:6" ht="15">
      <c r="C3" s="2" t="s">
        <v>10</v>
      </c>
      <c r="F3" s="2">
        <v>555</v>
      </c>
    </row>
    <row r="4" spans="3:8" ht="15">
      <c r="C4" s="2" t="s">
        <v>3</v>
      </c>
      <c r="D4" s="2" t="s">
        <v>4</v>
      </c>
      <c r="E4" s="2" t="s">
        <v>5</v>
      </c>
      <c r="F4" s="2" t="s">
        <v>6</v>
      </c>
      <c r="G4" s="2" t="s">
        <v>2</v>
      </c>
      <c r="H4" s="2" t="s">
        <v>7</v>
      </c>
    </row>
    <row r="5" spans="3:8" ht="15">
      <c r="C5" s="2" t="s">
        <v>0</v>
      </c>
      <c r="D5" s="2" t="s">
        <v>1</v>
      </c>
      <c r="E5" s="2">
        <v>24</v>
      </c>
      <c r="F5" s="2">
        <v>2530</v>
      </c>
      <c r="G5" s="2" t="s">
        <v>8</v>
      </c>
      <c r="H5" s="2" t="s">
        <v>9</v>
      </c>
    </row>
    <row r="6" spans="3:8" ht="15">
      <c r="C6" s="2">
        <v>2</v>
      </c>
      <c r="D6" s="2" t="s">
        <v>1</v>
      </c>
      <c r="E6" s="2">
        <v>30</v>
      </c>
      <c r="F6" s="2">
        <v>2805</v>
      </c>
      <c r="G6" s="2">
        <v>4</v>
      </c>
      <c r="H6" s="2">
        <v>8</v>
      </c>
    </row>
    <row r="7" spans="3:9" ht="15">
      <c r="C7" s="2">
        <v>3</v>
      </c>
      <c r="D7" s="2" t="s">
        <v>1</v>
      </c>
      <c r="E7" s="2">
        <v>42</v>
      </c>
      <c r="F7" s="2">
        <v>1960</v>
      </c>
      <c r="G7" s="2">
        <v>10</v>
      </c>
      <c r="H7" s="2">
        <v>13.5</v>
      </c>
      <c r="I7" s="1" t="s">
        <v>11</v>
      </c>
    </row>
    <row r="8" spans="3:9" ht="15">
      <c r="C8" s="2">
        <v>4</v>
      </c>
      <c r="D8" s="2" t="s">
        <v>12</v>
      </c>
      <c r="E8" s="2">
        <v>24</v>
      </c>
      <c r="F8" s="2">
        <v>1455</v>
      </c>
      <c r="G8" s="2">
        <f>55-26</f>
        <v>29</v>
      </c>
      <c r="H8" s="2" t="s">
        <v>13</v>
      </c>
      <c r="I8" s="1" t="s">
        <v>14</v>
      </c>
    </row>
    <row r="9" spans="3:9" ht="15">
      <c r="C9" s="2">
        <v>5</v>
      </c>
      <c r="D9" s="2" t="s">
        <v>12</v>
      </c>
      <c r="E9" s="2">
        <v>12</v>
      </c>
      <c r="F9" s="2">
        <v>1215</v>
      </c>
      <c r="G9" s="2">
        <v>15</v>
      </c>
      <c r="H9" s="2" t="s">
        <v>15</v>
      </c>
      <c r="I9" s="1" t="s">
        <v>14</v>
      </c>
    </row>
    <row r="10" spans="3:8" ht="15">
      <c r="C10" s="2">
        <v>6</v>
      </c>
      <c r="D10" s="2">
        <v>540</v>
      </c>
      <c r="E10" s="2">
        <v>24</v>
      </c>
      <c r="F10" s="2">
        <v>1320</v>
      </c>
      <c r="G10" s="2">
        <v>34</v>
      </c>
      <c r="H10" s="2" t="s">
        <v>16</v>
      </c>
    </row>
    <row r="11" spans="3:9" ht="15">
      <c r="C11" s="2">
        <v>7</v>
      </c>
      <c r="D11" s="2">
        <v>540</v>
      </c>
      <c r="E11" s="2">
        <v>15</v>
      </c>
      <c r="F11" s="2">
        <v>940</v>
      </c>
      <c r="G11" s="2">
        <v>55</v>
      </c>
      <c r="H11" s="2" t="s">
        <v>16</v>
      </c>
      <c r="I11" s="1" t="s">
        <v>17</v>
      </c>
    </row>
    <row r="12" spans="3:8" ht="15">
      <c r="C12" s="2">
        <v>8</v>
      </c>
      <c r="D12" s="2">
        <v>540</v>
      </c>
      <c r="E12" s="2">
        <v>18</v>
      </c>
      <c r="F12" s="2">
        <v>1260</v>
      </c>
      <c r="G12" s="2">
        <v>23</v>
      </c>
      <c r="H12" s="2" t="s">
        <v>16</v>
      </c>
    </row>
    <row r="14" spans="3:13" ht="15">
      <c r="C14" s="2" t="s">
        <v>18</v>
      </c>
      <c r="J14" s="1" t="s">
        <v>30</v>
      </c>
      <c r="M14" s="1" t="s">
        <v>31</v>
      </c>
    </row>
    <row r="15" spans="3:12" ht="15">
      <c r="C15" s="2" t="s">
        <v>3</v>
      </c>
      <c r="D15" s="2" t="s">
        <v>4</v>
      </c>
      <c r="E15" s="2" t="s">
        <v>5</v>
      </c>
      <c r="F15" s="2" t="s">
        <v>22</v>
      </c>
      <c r="G15" s="2" t="s">
        <v>21</v>
      </c>
      <c r="H15" s="2" t="s">
        <v>2</v>
      </c>
      <c r="I15" s="2" t="s">
        <v>7</v>
      </c>
      <c r="J15" s="1" t="s">
        <v>20</v>
      </c>
      <c r="K15" s="1" t="s">
        <v>19</v>
      </c>
      <c r="L15" s="1" t="s">
        <v>29</v>
      </c>
    </row>
    <row r="16" spans="3:12" ht="15">
      <c r="C16" s="2" t="s">
        <v>24</v>
      </c>
      <c r="D16" s="2" t="s">
        <v>1</v>
      </c>
      <c r="I16" s="2"/>
      <c r="J16" s="2">
        <v>44</v>
      </c>
      <c r="K16" s="2">
        <v>33</v>
      </c>
      <c r="L16" s="2">
        <v>36</v>
      </c>
    </row>
    <row r="17" spans="3:13" ht="15">
      <c r="C17" s="2" t="s">
        <v>23</v>
      </c>
      <c r="F17" s="2">
        <v>763</v>
      </c>
      <c r="G17" s="2">
        <v>2205</v>
      </c>
      <c r="H17" s="2" t="s">
        <v>27</v>
      </c>
      <c r="I17" s="1" t="s">
        <v>16</v>
      </c>
      <c r="J17" s="2" t="s">
        <v>28</v>
      </c>
      <c r="K17" s="2">
        <v>60</v>
      </c>
      <c r="L17" s="2">
        <v>54</v>
      </c>
      <c r="M17" s="1" t="s">
        <v>25</v>
      </c>
    </row>
    <row r="18" spans="3:12" ht="15">
      <c r="C18" s="2" t="s">
        <v>26</v>
      </c>
      <c r="D18" s="2" t="s">
        <v>1</v>
      </c>
      <c r="I18" s="2"/>
      <c r="J18" s="2">
        <v>49</v>
      </c>
      <c r="K18" s="2">
        <v>30</v>
      </c>
      <c r="L18" s="2">
        <v>40</v>
      </c>
    </row>
    <row r="19" spans="3:15" ht="15">
      <c r="C19" s="2" t="s">
        <v>23</v>
      </c>
      <c r="F19" s="2">
        <v>856</v>
      </c>
      <c r="G19" s="2">
        <v>1345</v>
      </c>
      <c r="J19" s="2">
        <v>60</v>
      </c>
      <c r="K19" s="2" t="s">
        <v>28</v>
      </c>
      <c r="L19" s="2">
        <v>54</v>
      </c>
      <c r="O19" s="1" t="s">
        <v>32</v>
      </c>
    </row>
    <row r="20" spans="10:13" ht="15">
      <c r="J20" s="2"/>
      <c r="K20" s="2"/>
      <c r="L20" s="2"/>
      <c r="M20" s="1" t="s">
        <v>49</v>
      </c>
    </row>
    <row r="21" spans="10:12" ht="15">
      <c r="J21" s="2"/>
      <c r="K21" s="2"/>
      <c r="L21" s="2"/>
    </row>
    <row r="22" spans="3:21" ht="15">
      <c r="C22" s="2" t="s">
        <v>33</v>
      </c>
      <c r="U22" s="1" t="s">
        <v>55</v>
      </c>
    </row>
    <row r="23" spans="3:25" ht="15">
      <c r="C23" s="2" t="s">
        <v>34</v>
      </c>
      <c r="D23" s="2" t="s">
        <v>35</v>
      </c>
      <c r="E23" s="2" t="s">
        <v>36</v>
      </c>
      <c r="F23" s="2" t="s">
        <v>37</v>
      </c>
      <c r="G23" s="2" t="s">
        <v>38</v>
      </c>
      <c r="H23" s="2" t="s">
        <v>39</v>
      </c>
      <c r="I23" s="2" t="s">
        <v>6</v>
      </c>
      <c r="J23" s="2" t="s">
        <v>40</v>
      </c>
      <c r="K23" s="2" t="s">
        <v>41</v>
      </c>
      <c r="L23" s="2" t="s">
        <v>59</v>
      </c>
      <c r="M23" s="2" t="s">
        <v>52</v>
      </c>
      <c r="N23" s="2" t="s">
        <v>50</v>
      </c>
      <c r="O23" s="2" t="s">
        <v>51</v>
      </c>
      <c r="P23" s="2"/>
      <c r="Q23" s="2"/>
      <c r="R23" s="2" t="s">
        <v>58</v>
      </c>
      <c r="S23" s="2" t="s">
        <v>57</v>
      </c>
      <c r="T23" s="2"/>
      <c r="U23" s="2" t="s">
        <v>53</v>
      </c>
      <c r="V23" s="1" t="s">
        <v>54</v>
      </c>
      <c r="X23" s="1" t="s">
        <v>100</v>
      </c>
      <c r="Y23" s="1" t="s">
        <v>56</v>
      </c>
    </row>
    <row r="24" spans="2:24" ht="15">
      <c r="B24" s="1" t="s">
        <v>64</v>
      </c>
      <c r="C24" s="2">
        <v>11</v>
      </c>
      <c r="D24" s="2">
        <v>8</v>
      </c>
      <c r="E24" s="2">
        <v>1</v>
      </c>
      <c r="F24" s="2" t="s">
        <v>47</v>
      </c>
      <c r="G24" s="2" t="s">
        <v>43</v>
      </c>
      <c r="H24" s="2" t="s">
        <v>44</v>
      </c>
      <c r="I24" s="2">
        <v>214</v>
      </c>
      <c r="J24" s="2">
        <v>680</v>
      </c>
      <c r="K24" s="2">
        <v>72</v>
      </c>
      <c r="L24" s="2"/>
      <c r="M24" s="2">
        <v>43</v>
      </c>
      <c r="N24" s="2">
        <v>25</v>
      </c>
      <c r="O24" s="2">
        <v>41</v>
      </c>
      <c r="P24" s="2">
        <v>610</v>
      </c>
      <c r="Q24" s="2">
        <v>168</v>
      </c>
      <c r="R24" s="2">
        <v>50</v>
      </c>
      <c r="S24" s="2">
        <v>62</v>
      </c>
      <c r="U24" s="1">
        <v>9.5</v>
      </c>
      <c r="V24" s="1" t="s">
        <v>93</v>
      </c>
      <c r="X24" s="1" t="s">
        <v>102</v>
      </c>
    </row>
    <row r="25" spans="2:25" ht="15">
      <c r="B25" s="1" t="s">
        <v>62</v>
      </c>
      <c r="C25" s="2">
        <v>3</v>
      </c>
      <c r="D25" s="2">
        <v>10</v>
      </c>
      <c r="E25" s="2">
        <v>1</v>
      </c>
      <c r="F25" s="2" t="s">
        <v>42</v>
      </c>
      <c r="G25" s="2" t="s">
        <v>46</v>
      </c>
      <c r="H25" s="2" t="s">
        <v>44</v>
      </c>
      <c r="I25" s="2">
        <v>213</v>
      </c>
      <c r="J25" s="2">
        <v>825</v>
      </c>
      <c r="K25" s="2">
        <v>0</v>
      </c>
      <c r="L25" s="2"/>
      <c r="M25" s="2">
        <v>43</v>
      </c>
      <c r="N25" s="2">
        <v>25</v>
      </c>
      <c r="O25" s="2">
        <v>40</v>
      </c>
      <c r="P25" s="2"/>
      <c r="Q25" s="2"/>
      <c r="R25" s="2" t="s">
        <v>78</v>
      </c>
      <c r="S25" s="2" t="s">
        <v>78</v>
      </c>
      <c r="T25" s="2"/>
      <c r="U25" s="2">
        <v>5</v>
      </c>
      <c r="V25" s="1" t="s">
        <v>85</v>
      </c>
      <c r="X25" s="1" t="s">
        <v>101</v>
      </c>
      <c r="Y25" s="1" t="s">
        <v>75</v>
      </c>
    </row>
    <row r="26" spans="2:24" ht="15">
      <c r="B26" s="1" t="s">
        <v>66</v>
      </c>
      <c r="C26" s="2">
        <v>12</v>
      </c>
      <c r="D26" s="2">
        <v>6</v>
      </c>
      <c r="E26" s="2">
        <v>1</v>
      </c>
      <c r="F26" s="2" t="s">
        <v>47</v>
      </c>
      <c r="G26" s="2" t="s">
        <v>43</v>
      </c>
      <c r="H26" s="2" t="s">
        <v>48</v>
      </c>
      <c r="I26" s="2">
        <v>270</v>
      </c>
      <c r="J26" s="2">
        <v>935</v>
      </c>
      <c r="K26" s="2">
        <v>11</v>
      </c>
      <c r="L26" s="2" t="s">
        <v>74</v>
      </c>
      <c r="M26" s="2">
        <v>42</v>
      </c>
      <c r="N26" s="2">
        <v>28</v>
      </c>
      <c r="O26" s="2">
        <v>37</v>
      </c>
      <c r="P26" s="2">
        <v>520</v>
      </c>
      <c r="Q26" s="2">
        <v>152</v>
      </c>
      <c r="R26" s="2">
        <v>56</v>
      </c>
      <c r="S26" s="2">
        <v>54</v>
      </c>
      <c r="T26" s="1" t="s">
        <v>81</v>
      </c>
      <c r="U26" s="1">
        <v>7.5</v>
      </c>
      <c r="V26" s="1" t="s">
        <v>80</v>
      </c>
      <c r="X26" s="1" t="s">
        <v>102</v>
      </c>
    </row>
    <row r="27" spans="2:25" ht="15">
      <c r="B27" s="1" t="s">
        <v>63</v>
      </c>
      <c r="C27" s="2">
        <v>9</v>
      </c>
      <c r="D27" s="2">
        <v>9</v>
      </c>
      <c r="E27" s="2">
        <v>1</v>
      </c>
      <c r="F27" s="2" t="s">
        <v>47</v>
      </c>
      <c r="G27" s="2" t="s">
        <v>46</v>
      </c>
      <c r="H27" s="2" t="s">
        <v>44</v>
      </c>
      <c r="I27" s="2">
        <v>233</v>
      </c>
      <c r="J27" s="2">
        <v>1110</v>
      </c>
      <c r="K27" s="2">
        <v>0</v>
      </c>
      <c r="L27" s="2"/>
      <c r="M27" s="2">
        <v>42</v>
      </c>
      <c r="N27" s="2">
        <v>25</v>
      </c>
      <c r="O27" s="2">
        <v>39</v>
      </c>
      <c r="P27" s="2" t="s">
        <v>98</v>
      </c>
      <c r="Q27" s="2" t="s">
        <v>99</v>
      </c>
      <c r="R27" s="2" t="s">
        <v>78</v>
      </c>
      <c r="S27" s="2" t="s">
        <v>78</v>
      </c>
      <c r="T27" s="2"/>
      <c r="U27" s="2">
        <v>7.5</v>
      </c>
      <c r="V27" s="1" t="s">
        <v>76</v>
      </c>
      <c r="X27" s="1" t="s">
        <v>101</v>
      </c>
      <c r="Y27" s="1" t="s">
        <v>77</v>
      </c>
    </row>
    <row r="28" spans="2:25" ht="15">
      <c r="B28" s="1" t="s">
        <v>69</v>
      </c>
      <c r="C28" s="2">
        <v>2</v>
      </c>
      <c r="D28" s="2">
        <v>3</v>
      </c>
      <c r="E28" s="2">
        <v>1</v>
      </c>
      <c r="F28" s="2" t="s">
        <v>42</v>
      </c>
      <c r="G28" s="2" t="s">
        <v>45</v>
      </c>
      <c r="H28" s="2" t="s">
        <v>48</v>
      </c>
      <c r="I28" s="2">
        <v>366</v>
      </c>
      <c r="J28" s="2">
        <v>1120</v>
      </c>
      <c r="K28" s="2">
        <v>1</v>
      </c>
      <c r="L28" s="2" t="s">
        <v>74</v>
      </c>
      <c r="M28" s="2">
        <v>40</v>
      </c>
      <c r="N28" s="2">
        <v>29</v>
      </c>
      <c r="O28" s="2">
        <v>38</v>
      </c>
      <c r="P28" s="2">
        <v>585</v>
      </c>
      <c r="Q28" s="2">
        <v>202</v>
      </c>
      <c r="R28" s="2">
        <v>53</v>
      </c>
      <c r="S28" s="2">
        <v>51</v>
      </c>
      <c r="U28" s="1">
        <v>5</v>
      </c>
      <c r="V28" s="1" t="s">
        <v>89</v>
      </c>
      <c r="X28" s="1" t="s">
        <v>101</v>
      </c>
      <c r="Y28" s="1" t="s">
        <v>90</v>
      </c>
    </row>
    <row r="29" spans="2:25" ht="15">
      <c r="B29" s="1" t="s">
        <v>68</v>
      </c>
      <c r="C29" s="2">
        <v>6</v>
      </c>
      <c r="D29" s="2">
        <v>4</v>
      </c>
      <c r="E29" s="2">
        <v>1</v>
      </c>
      <c r="F29" s="2" t="s">
        <v>42</v>
      </c>
      <c r="G29" s="2" t="s">
        <v>43</v>
      </c>
      <c r="H29" s="2" t="s">
        <v>48</v>
      </c>
      <c r="I29" s="2">
        <v>145</v>
      </c>
      <c r="J29" s="2">
        <v>1190</v>
      </c>
      <c r="K29" s="2">
        <v>44</v>
      </c>
      <c r="L29" s="2" t="s">
        <v>74</v>
      </c>
      <c r="M29" s="2">
        <v>42</v>
      </c>
      <c r="N29" s="2">
        <v>28</v>
      </c>
      <c r="O29" s="2">
        <v>38</v>
      </c>
      <c r="P29" s="2">
        <v>595</v>
      </c>
      <c r="Q29" s="2">
        <v>113</v>
      </c>
      <c r="R29" s="2">
        <v>56</v>
      </c>
      <c r="S29" s="2">
        <v>53</v>
      </c>
      <c r="U29" s="1">
        <v>5</v>
      </c>
      <c r="V29" s="1" t="s">
        <v>88</v>
      </c>
      <c r="X29" s="1" t="s">
        <v>102</v>
      </c>
      <c r="Y29" s="1" t="s">
        <v>86</v>
      </c>
    </row>
    <row r="30" spans="2:24" ht="15">
      <c r="B30" s="1" t="s">
        <v>70</v>
      </c>
      <c r="C30" s="2">
        <v>10</v>
      </c>
      <c r="D30" s="2">
        <v>2</v>
      </c>
      <c r="E30" s="2">
        <v>1</v>
      </c>
      <c r="F30" s="2" t="s">
        <v>47</v>
      </c>
      <c r="G30" s="2" t="s">
        <v>46</v>
      </c>
      <c r="H30" s="2" t="s">
        <v>48</v>
      </c>
      <c r="I30" s="2">
        <v>395</v>
      </c>
      <c r="J30" s="2">
        <v>1450</v>
      </c>
      <c r="K30" s="2">
        <v>7</v>
      </c>
      <c r="L30" s="2" t="s">
        <v>91</v>
      </c>
      <c r="M30" s="2">
        <v>42</v>
      </c>
      <c r="N30" s="2">
        <v>29</v>
      </c>
      <c r="O30" s="2">
        <v>36</v>
      </c>
      <c r="P30" s="2">
        <v>640</v>
      </c>
      <c r="Q30" s="2">
        <v>152</v>
      </c>
      <c r="R30" s="2">
        <v>58</v>
      </c>
      <c r="S30" s="2">
        <v>54</v>
      </c>
      <c r="V30" s="1" t="s">
        <v>76</v>
      </c>
      <c r="X30" s="1" t="s">
        <v>101</v>
      </c>
    </row>
    <row r="31" spans="2:24" ht="15">
      <c r="B31" s="1" t="s">
        <v>65</v>
      </c>
      <c r="C31" s="2">
        <v>8</v>
      </c>
      <c r="D31" s="2">
        <v>7</v>
      </c>
      <c r="E31" s="2">
        <v>1</v>
      </c>
      <c r="F31" s="2" t="s">
        <v>47</v>
      </c>
      <c r="G31" s="2" t="s">
        <v>45</v>
      </c>
      <c r="H31" s="2" t="s">
        <v>48</v>
      </c>
      <c r="I31" s="2">
        <v>195</v>
      </c>
      <c r="J31" s="2">
        <v>1460</v>
      </c>
      <c r="K31" s="2">
        <v>2</v>
      </c>
      <c r="L31" s="2" t="s">
        <v>74</v>
      </c>
      <c r="M31" s="2">
        <v>43</v>
      </c>
      <c r="N31" s="2">
        <v>26</v>
      </c>
      <c r="O31" s="2">
        <v>39</v>
      </c>
      <c r="P31" s="2">
        <v>630</v>
      </c>
      <c r="Q31" s="2">
        <v>176</v>
      </c>
      <c r="R31" s="2">
        <v>56</v>
      </c>
      <c r="S31" s="2">
        <v>55</v>
      </c>
      <c r="U31" s="1">
        <v>7.5</v>
      </c>
      <c r="V31" s="1" t="s">
        <v>80</v>
      </c>
      <c r="W31" s="1" t="s">
        <v>79</v>
      </c>
      <c r="X31" s="1" t="s">
        <v>102</v>
      </c>
    </row>
    <row r="32" spans="2:24" ht="15">
      <c r="B32" s="1" t="s">
        <v>67</v>
      </c>
      <c r="C32" s="2">
        <v>4</v>
      </c>
      <c r="D32" s="2">
        <v>5</v>
      </c>
      <c r="E32" s="2">
        <v>1</v>
      </c>
      <c r="F32" s="2" t="s">
        <v>42</v>
      </c>
      <c r="G32" s="2" t="s">
        <v>46</v>
      </c>
      <c r="H32" s="2" t="s">
        <v>48</v>
      </c>
      <c r="I32" s="2">
        <v>453</v>
      </c>
      <c r="J32" s="2">
        <v>1525</v>
      </c>
      <c r="K32" s="2">
        <v>1</v>
      </c>
      <c r="L32" s="2" t="s">
        <v>74</v>
      </c>
      <c r="M32" s="2">
        <v>42</v>
      </c>
      <c r="N32" s="2">
        <v>28</v>
      </c>
      <c r="O32" s="2">
        <v>37</v>
      </c>
      <c r="P32" s="2">
        <v>560</v>
      </c>
      <c r="Q32" s="2">
        <v>93</v>
      </c>
      <c r="R32" s="2">
        <v>58</v>
      </c>
      <c r="S32" s="2">
        <v>54</v>
      </c>
      <c r="U32" s="1">
        <v>5</v>
      </c>
      <c r="V32" s="1" t="s">
        <v>84</v>
      </c>
      <c r="X32" s="1" t="s">
        <v>102</v>
      </c>
    </row>
    <row r="33" spans="2:25" ht="15">
      <c r="B33" s="1" t="s">
        <v>60</v>
      </c>
      <c r="C33" s="2">
        <v>5</v>
      </c>
      <c r="D33" s="2">
        <v>12</v>
      </c>
      <c r="E33" s="2">
        <v>1</v>
      </c>
      <c r="F33" s="2" t="s">
        <v>42</v>
      </c>
      <c r="G33" s="2" t="s">
        <v>43</v>
      </c>
      <c r="H33" s="2" t="s">
        <v>44</v>
      </c>
      <c r="I33" s="2">
        <v>813</v>
      </c>
      <c r="J33" s="2">
        <v>1660</v>
      </c>
      <c r="K33" s="2">
        <v>12</v>
      </c>
      <c r="L33" s="2" t="s">
        <v>74</v>
      </c>
      <c r="M33" s="2">
        <v>41</v>
      </c>
      <c r="N33" s="2">
        <v>24</v>
      </c>
      <c r="O33" s="2">
        <v>39</v>
      </c>
      <c r="P33" s="2"/>
      <c r="Q33" s="2"/>
      <c r="R33" s="2">
        <v>61</v>
      </c>
      <c r="S33" s="2">
        <v>51</v>
      </c>
      <c r="T33" s="2"/>
      <c r="U33" s="2">
        <v>5</v>
      </c>
      <c r="V33" s="1" t="s">
        <v>85</v>
      </c>
      <c r="X33" s="1" t="s">
        <v>101</v>
      </c>
      <c r="Y33" s="1" t="s">
        <v>73</v>
      </c>
    </row>
    <row r="34" spans="2:24" ht="15">
      <c r="B34" s="1" t="s">
        <v>71</v>
      </c>
      <c r="C34" s="2">
        <v>7</v>
      </c>
      <c r="D34" s="2">
        <v>1</v>
      </c>
      <c r="E34" s="2">
        <v>1</v>
      </c>
      <c r="F34" s="2" t="s">
        <v>47</v>
      </c>
      <c r="G34" s="2" t="s">
        <v>45</v>
      </c>
      <c r="H34" s="2" t="s">
        <v>44</v>
      </c>
      <c r="I34" s="2">
        <v>1338</v>
      </c>
      <c r="J34" s="2">
        <v>1880</v>
      </c>
      <c r="K34" s="2">
        <v>2</v>
      </c>
      <c r="L34" s="2" t="s">
        <v>74</v>
      </c>
      <c r="M34" s="2">
        <v>46</v>
      </c>
      <c r="N34" s="2">
        <v>24</v>
      </c>
      <c r="O34" s="2">
        <f>M26+N26+O26-M34-N34</f>
        <v>37</v>
      </c>
      <c r="P34" s="2">
        <v>510</v>
      </c>
      <c r="Q34" s="2">
        <v>171</v>
      </c>
      <c r="R34" s="2">
        <v>52</v>
      </c>
      <c r="S34" s="2">
        <v>62</v>
      </c>
      <c r="V34" s="1" t="s">
        <v>103</v>
      </c>
      <c r="X34" s="1" t="s">
        <v>101</v>
      </c>
    </row>
    <row r="35" spans="2:25" ht="15">
      <c r="B35" s="1" t="s">
        <v>61</v>
      </c>
      <c r="C35" s="2">
        <v>1</v>
      </c>
      <c r="D35" s="2">
        <v>11</v>
      </c>
      <c r="E35" s="2">
        <v>1</v>
      </c>
      <c r="F35" s="2" t="s">
        <v>42</v>
      </c>
      <c r="G35" s="2" t="s">
        <v>45</v>
      </c>
      <c r="H35" s="2" t="s">
        <v>44</v>
      </c>
      <c r="I35" s="2">
        <v>562</v>
      </c>
      <c r="J35" s="2">
        <v>1935</v>
      </c>
      <c r="K35" s="2">
        <v>3</v>
      </c>
      <c r="L35" s="2" t="s">
        <v>74</v>
      </c>
      <c r="M35" s="2">
        <v>42</v>
      </c>
      <c r="N35" s="2">
        <v>24</v>
      </c>
      <c r="O35" s="2">
        <v>40</v>
      </c>
      <c r="P35" s="2"/>
      <c r="Q35" s="2"/>
      <c r="R35" s="2">
        <v>59</v>
      </c>
      <c r="S35" s="2">
        <v>53</v>
      </c>
      <c r="T35" s="2"/>
      <c r="U35" s="2">
        <v>5</v>
      </c>
      <c r="V35" s="1" t="s">
        <v>85</v>
      </c>
      <c r="X35" s="1" t="s">
        <v>101</v>
      </c>
      <c r="Y35" s="1" t="s">
        <v>72</v>
      </c>
    </row>
    <row r="37" spans="5:16" ht="15">
      <c r="E37" s="2" t="s">
        <v>95</v>
      </c>
      <c r="J37" s="1">
        <v>3820</v>
      </c>
      <c r="K37" s="1" t="s">
        <v>94</v>
      </c>
      <c r="P37" s="1" t="e">
        <f>range(P28:P35)</f>
        <v>#NAME?</v>
      </c>
    </row>
    <row r="38" spans="5:11" ht="15">
      <c r="E38" s="2" t="s">
        <v>96</v>
      </c>
      <c r="J38" s="1">
        <v>2560</v>
      </c>
      <c r="K38" s="1" t="s">
        <v>97</v>
      </c>
    </row>
    <row r="39" ht="15">
      <c r="J39" s="1">
        <v>2860</v>
      </c>
    </row>
    <row r="41" spans="6:14" ht="15">
      <c r="F41" s="2" t="s">
        <v>37</v>
      </c>
      <c r="G41" s="2" t="s">
        <v>38</v>
      </c>
      <c r="H41" s="2" t="s">
        <v>39</v>
      </c>
      <c r="I41" s="2" t="s">
        <v>6</v>
      </c>
      <c r="J41" s="2" t="s">
        <v>40</v>
      </c>
      <c r="K41" s="2" t="s">
        <v>41</v>
      </c>
      <c r="L41" s="1" t="s">
        <v>128</v>
      </c>
      <c r="M41" s="1" t="s">
        <v>129</v>
      </c>
      <c r="N41" s="1" t="s">
        <v>130</v>
      </c>
    </row>
    <row r="42" spans="6:15" ht="15">
      <c r="F42" s="2" t="s">
        <v>42</v>
      </c>
      <c r="G42" s="2" t="s">
        <v>46</v>
      </c>
      <c r="H42" s="2" t="s">
        <v>48</v>
      </c>
      <c r="I42" s="2">
        <v>453</v>
      </c>
      <c r="J42" s="2">
        <v>1525</v>
      </c>
      <c r="K42" s="2" t="s">
        <v>83</v>
      </c>
      <c r="N42" s="1">
        <f>J42/2-I42</f>
        <v>309.5</v>
      </c>
      <c r="O42" s="1">
        <f>I42/J42</f>
        <v>0.29704918032786887</v>
      </c>
    </row>
    <row r="43" spans="6:15" ht="15">
      <c r="F43" s="2" t="s">
        <v>47</v>
      </c>
      <c r="G43" s="2" t="s">
        <v>46</v>
      </c>
      <c r="H43" s="2" t="s">
        <v>48</v>
      </c>
      <c r="I43" s="2">
        <v>395</v>
      </c>
      <c r="J43" s="2">
        <v>1450</v>
      </c>
      <c r="K43" s="2">
        <v>7</v>
      </c>
      <c r="N43" s="1">
        <f aca="true" t="shared" si="0" ref="N43:N53">J43/2-I43</f>
        <v>330</v>
      </c>
      <c r="O43" s="1">
        <f aca="true" t="shared" si="1" ref="O43:O53">I43/J43</f>
        <v>0.27241379310344827</v>
      </c>
    </row>
    <row r="44" spans="6:15" ht="15">
      <c r="F44" s="2" t="s">
        <v>42</v>
      </c>
      <c r="G44" s="2" t="s">
        <v>46</v>
      </c>
      <c r="H44" s="2" t="s">
        <v>44</v>
      </c>
      <c r="I44" s="2">
        <v>213</v>
      </c>
      <c r="J44" s="2">
        <v>825</v>
      </c>
      <c r="K44" s="2" t="s">
        <v>78</v>
      </c>
      <c r="N44" s="1">
        <f t="shared" si="0"/>
        <v>199.5</v>
      </c>
      <c r="O44" s="1">
        <f t="shared" si="1"/>
        <v>0.2581818181818182</v>
      </c>
    </row>
    <row r="45" spans="6:15" ht="15">
      <c r="F45" s="2" t="s">
        <v>47</v>
      </c>
      <c r="G45" s="2" t="s">
        <v>46</v>
      </c>
      <c r="H45" s="2" t="s">
        <v>44</v>
      </c>
      <c r="I45" s="2">
        <v>233</v>
      </c>
      <c r="J45" s="2">
        <v>1110</v>
      </c>
      <c r="K45" s="2" t="s">
        <v>78</v>
      </c>
      <c r="N45" s="1">
        <f t="shared" si="0"/>
        <v>322</v>
      </c>
      <c r="O45" s="1">
        <f t="shared" si="1"/>
        <v>0.2099099099099099</v>
      </c>
    </row>
    <row r="46" spans="6:15" ht="15">
      <c r="F46" s="2" t="s">
        <v>47</v>
      </c>
      <c r="G46" s="2" t="s">
        <v>45</v>
      </c>
      <c r="H46" s="2" t="s">
        <v>48</v>
      </c>
      <c r="I46" s="2">
        <v>195</v>
      </c>
      <c r="J46" s="2">
        <v>1460</v>
      </c>
      <c r="K46" s="2">
        <v>2</v>
      </c>
      <c r="L46" s="1">
        <f>AVERAGE(I46:I47)</f>
        <v>280.5</v>
      </c>
      <c r="M46" s="1">
        <f>AVERAGE(J46:J47)</f>
        <v>1290</v>
      </c>
      <c r="N46" s="1">
        <f t="shared" si="0"/>
        <v>535</v>
      </c>
      <c r="O46" s="1">
        <f t="shared" si="1"/>
        <v>0.13356164383561644</v>
      </c>
    </row>
    <row r="47" spans="6:15" ht="15">
      <c r="F47" s="2" t="s">
        <v>42</v>
      </c>
      <c r="G47" s="2" t="s">
        <v>45</v>
      </c>
      <c r="H47" s="2" t="s">
        <v>48</v>
      </c>
      <c r="I47" s="2">
        <v>366</v>
      </c>
      <c r="J47" s="2">
        <v>1120</v>
      </c>
      <c r="K47" s="2" t="s">
        <v>83</v>
      </c>
      <c r="N47" s="1">
        <f t="shared" si="0"/>
        <v>194</v>
      </c>
      <c r="O47" s="1">
        <f t="shared" si="1"/>
        <v>0.3267857142857143</v>
      </c>
    </row>
    <row r="48" spans="6:15" ht="15">
      <c r="F48" s="2" t="s">
        <v>42</v>
      </c>
      <c r="G48" s="2" t="s">
        <v>45</v>
      </c>
      <c r="H48" s="2" t="s">
        <v>44</v>
      </c>
      <c r="I48" s="2">
        <v>562</v>
      </c>
      <c r="J48" s="2">
        <v>1935</v>
      </c>
      <c r="K48" s="2">
        <v>3</v>
      </c>
      <c r="L48" s="1">
        <f>AVERAGE(I48:I49)</f>
        <v>950</v>
      </c>
      <c r="M48" s="1">
        <f>AVERAGE(J48:J49)</f>
        <v>1907.5</v>
      </c>
      <c r="N48" s="1">
        <f t="shared" si="0"/>
        <v>405.5</v>
      </c>
      <c r="O48" s="1">
        <f t="shared" si="1"/>
        <v>0.2904392764857881</v>
      </c>
    </row>
    <row r="49" spans="6:15" ht="15">
      <c r="F49" s="2" t="s">
        <v>47</v>
      </c>
      <c r="G49" s="2" t="s">
        <v>45</v>
      </c>
      <c r="H49" s="2" t="s">
        <v>44</v>
      </c>
      <c r="I49" s="2">
        <v>1338</v>
      </c>
      <c r="J49" s="2">
        <v>1880</v>
      </c>
      <c r="K49" s="2">
        <v>2</v>
      </c>
      <c r="L49" s="1">
        <f>(L48-L46)/L48</f>
        <v>0.7047368421052631</v>
      </c>
      <c r="M49" s="1">
        <f>(M48-M46)/M48</f>
        <v>0.3237221494102228</v>
      </c>
      <c r="N49" s="1">
        <f t="shared" si="0"/>
        <v>-398</v>
      </c>
      <c r="O49" s="1">
        <f t="shared" si="1"/>
        <v>0.7117021276595744</v>
      </c>
    </row>
    <row r="50" spans="6:15" ht="15">
      <c r="F50" s="2" t="s">
        <v>47</v>
      </c>
      <c r="G50" s="2" t="s">
        <v>43</v>
      </c>
      <c r="H50" s="2" t="s">
        <v>48</v>
      </c>
      <c r="I50" s="2">
        <v>270</v>
      </c>
      <c r="J50" s="2">
        <v>935</v>
      </c>
      <c r="K50" s="2" t="s">
        <v>82</v>
      </c>
      <c r="N50" s="1">
        <f t="shared" si="0"/>
        <v>197.5</v>
      </c>
      <c r="O50" s="1">
        <f t="shared" si="1"/>
        <v>0.2887700534759358</v>
      </c>
    </row>
    <row r="51" spans="6:15" ht="15">
      <c r="F51" s="2" t="s">
        <v>42</v>
      </c>
      <c r="G51" s="2" t="s">
        <v>43</v>
      </c>
      <c r="H51" s="2" t="s">
        <v>48</v>
      </c>
      <c r="I51" s="2">
        <v>145</v>
      </c>
      <c r="J51" s="2">
        <v>1190</v>
      </c>
      <c r="K51" s="2" t="s">
        <v>87</v>
      </c>
      <c r="N51" s="1">
        <f t="shared" si="0"/>
        <v>450</v>
      </c>
      <c r="O51" s="1">
        <f t="shared" si="1"/>
        <v>0.12184873949579832</v>
      </c>
    </row>
    <row r="52" spans="6:15" ht="15">
      <c r="F52" s="2" t="s">
        <v>42</v>
      </c>
      <c r="G52" s="2" t="s">
        <v>43</v>
      </c>
      <c r="H52" s="2" t="s">
        <v>44</v>
      </c>
      <c r="I52" s="2">
        <v>813</v>
      </c>
      <c r="J52" s="2">
        <v>1660</v>
      </c>
      <c r="K52" s="2">
        <v>12</v>
      </c>
      <c r="N52" s="1">
        <f t="shared" si="0"/>
        <v>17</v>
      </c>
      <c r="O52" s="1">
        <f t="shared" si="1"/>
        <v>0.48975903614457833</v>
      </c>
    </row>
    <row r="53" spans="6:15" ht="15">
      <c r="F53" s="2" t="s">
        <v>47</v>
      </c>
      <c r="G53" s="2" t="s">
        <v>43</v>
      </c>
      <c r="H53" s="2" t="s">
        <v>44</v>
      </c>
      <c r="I53" s="2">
        <v>214</v>
      </c>
      <c r="J53" s="2">
        <v>680</v>
      </c>
      <c r="K53" s="2" t="s">
        <v>92</v>
      </c>
      <c r="N53" s="1">
        <f t="shared" si="0"/>
        <v>126</v>
      </c>
      <c r="O53" s="1">
        <f t="shared" si="1"/>
        <v>0.31470588235294117</v>
      </c>
    </row>
    <row r="54" ht="15">
      <c r="O54" s="1">
        <f>AVERAGE(O42:O53)</f>
        <v>0.3095939312715827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B32" sqref="B32"/>
    </sheetView>
  </sheetViews>
  <sheetFormatPr defaultColWidth="9.140625" defaultRowHeight="12.75"/>
  <cols>
    <col min="2" max="2" width="6.7109375" style="0" bestFit="1" customWidth="1"/>
    <col min="3" max="3" width="10.57421875" style="0" bestFit="1" customWidth="1"/>
    <col min="4" max="4" width="20.8515625" style="0" bestFit="1" customWidth="1"/>
    <col min="5" max="5" width="10.28125" style="0" bestFit="1" customWidth="1"/>
    <col min="6" max="6" width="13.7109375" style="0" bestFit="1" customWidth="1"/>
  </cols>
  <sheetData>
    <row r="2" spans="2:6" ht="15">
      <c r="B2" s="2" t="s">
        <v>0</v>
      </c>
      <c r="C2" s="2" t="s">
        <v>1</v>
      </c>
      <c r="D2" s="2">
        <v>24</v>
      </c>
      <c r="E2" s="2">
        <v>2530</v>
      </c>
      <c r="F2" s="2" t="s">
        <v>8</v>
      </c>
    </row>
    <row r="3" spans="2:6" ht="15">
      <c r="B3" s="2">
        <v>2</v>
      </c>
      <c r="C3" s="2" t="s">
        <v>1</v>
      </c>
      <c r="D3" s="2">
        <v>30</v>
      </c>
      <c r="E3" s="2">
        <v>2805</v>
      </c>
      <c r="F3" s="2">
        <v>4</v>
      </c>
    </row>
    <row r="4" ht="15">
      <c r="B4" s="2">
        <v>3</v>
      </c>
    </row>
    <row r="5" spans="2:6" ht="15">
      <c r="B5" s="2">
        <v>4</v>
      </c>
      <c r="C5" s="2" t="s">
        <v>12</v>
      </c>
      <c r="D5" s="2">
        <v>24</v>
      </c>
      <c r="E5" s="2">
        <v>1455</v>
      </c>
      <c r="F5" s="2">
        <f>55-26</f>
        <v>29</v>
      </c>
    </row>
    <row r="6" spans="2:6" ht="15">
      <c r="B6" s="2">
        <v>5</v>
      </c>
      <c r="C6" s="2" t="s">
        <v>12</v>
      </c>
      <c r="D6" s="2">
        <v>12</v>
      </c>
      <c r="E6" s="2">
        <v>1215</v>
      </c>
      <c r="F6" s="2">
        <v>15</v>
      </c>
    </row>
    <row r="7" spans="2:6" ht="15">
      <c r="B7" s="2">
        <v>6</v>
      </c>
      <c r="C7" s="2">
        <v>540</v>
      </c>
      <c r="D7" s="2">
        <v>24</v>
      </c>
      <c r="E7" s="2">
        <v>1320</v>
      </c>
      <c r="F7" s="2">
        <v>34</v>
      </c>
    </row>
    <row r="8" spans="2:6" ht="15">
      <c r="B8" s="2">
        <v>7</v>
      </c>
      <c r="C8" s="2">
        <v>540</v>
      </c>
      <c r="D8" s="2">
        <v>15</v>
      </c>
      <c r="E8" s="2">
        <v>940</v>
      </c>
      <c r="F8" s="2">
        <v>55</v>
      </c>
    </row>
    <row r="9" spans="2:6" ht="15">
      <c r="B9" s="2">
        <v>8</v>
      </c>
      <c r="C9" s="2">
        <v>540</v>
      </c>
      <c r="D9" s="2">
        <v>18</v>
      </c>
      <c r="E9" s="2">
        <v>1260</v>
      </c>
      <c r="F9" s="2">
        <v>23</v>
      </c>
    </row>
    <row r="11" ht="13.5" thickBot="1"/>
    <row r="12" spans="3:6" ht="15">
      <c r="C12" s="10" t="s">
        <v>104</v>
      </c>
      <c r="D12" s="11" t="s">
        <v>105</v>
      </c>
      <c r="E12" s="11" t="s">
        <v>106</v>
      </c>
      <c r="F12" s="3" t="s">
        <v>107</v>
      </c>
    </row>
    <row r="13" spans="3:6" ht="15">
      <c r="C13" s="4" t="s">
        <v>1</v>
      </c>
      <c r="D13" s="8">
        <v>42</v>
      </c>
      <c r="E13" s="8">
        <v>1960</v>
      </c>
      <c r="F13" s="12">
        <v>10</v>
      </c>
    </row>
    <row r="14" spans="3:6" ht="15">
      <c r="C14" s="4" t="s">
        <v>12</v>
      </c>
      <c r="D14" s="9">
        <v>24</v>
      </c>
      <c r="E14" s="9">
        <v>1455</v>
      </c>
      <c r="F14" s="5">
        <f>55-26</f>
        <v>29</v>
      </c>
    </row>
    <row r="15" spans="3:6" ht="15.75" thickBot="1">
      <c r="C15" s="6">
        <v>540</v>
      </c>
      <c r="D15" s="13">
        <v>24</v>
      </c>
      <c r="E15" s="13">
        <v>1320</v>
      </c>
      <c r="F15" s="7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workbookViewId="0" topLeftCell="A8">
      <selection activeCell="J20" sqref="J20"/>
    </sheetView>
  </sheetViews>
  <sheetFormatPr defaultColWidth="9.140625" defaultRowHeight="12.75"/>
  <cols>
    <col min="2" max="2" width="13.00390625" style="0" bestFit="1" customWidth="1"/>
    <col min="3" max="3" width="6.00390625" style="14" bestFit="1" customWidth="1"/>
    <col min="4" max="4" width="8.140625" style="14" bestFit="1" customWidth="1"/>
    <col min="5" max="5" width="8.7109375" style="14" bestFit="1" customWidth="1"/>
    <col min="6" max="6" width="11.28125" style="14" bestFit="1" customWidth="1"/>
    <col min="7" max="7" width="5.57421875" style="14" bestFit="1" customWidth="1"/>
    <col min="8" max="8" width="6.00390625" style="14" bestFit="1" customWidth="1"/>
  </cols>
  <sheetData>
    <row r="3" spans="2:7" ht="12.75">
      <c r="B3" t="s">
        <v>108</v>
      </c>
      <c r="C3" s="14" t="s">
        <v>109</v>
      </c>
      <c r="D3" s="15" t="s">
        <v>110</v>
      </c>
      <c r="E3" s="14" t="s">
        <v>111</v>
      </c>
      <c r="F3" s="14" t="s">
        <v>112</v>
      </c>
      <c r="G3" s="14" t="s">
        <v>113</v>
      </c>
    </row>
    <row r="4" ht="13.5" thickBot="1"/>
    <row r="5" spans="2:8" ht="13.5" thickBot="1">
      <c r="B5" s="18" t="s">
        <v>114</v>
      </c>
      <c r="C5" s="19" t="s">
        <v>115</v>
      </c>
      <c r="D5" s="19" t="s">
        <v>116</v>
      </c>
      <c r="E5" s="19" t="s">
        <v>117</v>
      </c>
      <c r="F5" s="19" t="s">
        <v>118</v>
      </c>
      <c r="G5" s="19" t="s">
        <v>119</v>
      </c>
      <c r="H5" s="20" t="s">
        <v>120</v>
      </c>
    </row>
    <row r="6" spans="2:8" ht="12.75">
      <c r="B6" s="21" t="s">
        <v>39</v>
      </c>
      <c r="C6" s="17">
        <v>1</v>
      </c>
      <c r="D6" s="17">
        <v>199950</v>
      </c>
      <c r="E6" s="17">
        <v>199950</v>
      </c>
      <c r="F6" s="17">
        <v>199950</v>
      </c>
      <c r="G6" s="17">
        <v>1.15</v>
      </c>
      <c r="H6" s="22">
        <v>0.397</v>
      </c>
    </row>
    <row r="7" spans="2:8" ht="13.5" thickBot="1">
      <c r="B7" s="25" t="s">
        <v>123</v>
      </c>
      <c r="C7" s="26">
        <v>2</v>
      </c>
      <c r="D7" s="26">
        <v>382317</v>
      </c>
      <c r="E7" s="26">
        <v>382317</v>
      </c>
      <c r="F7" s="26">
        <v>191159</v>
      </c>
      <c r="G7" s="26">
        <v>1.09</v>
      </c>
      <c r="H7" s="27">
        <v>0.477</v>
      </c>
    </row>
    <row r="8" spans="2:8" ht="12.75">
      <c r="B8" t="s">
        <v>38</v>
      </c>
      <c r="C8" s="14">
        <v>2</v>
      </c>
      <c r="D8" s="14">
        <v>201846</v>
      </c>
      <c r="E8" s="14">
        <v>201846</v>
      </c>
      <c r="F8" s="14">
        <v>100923</v>
      </c>
      <c r="G8" s="14">
        <v>0.58</v>
      </c>
      <c r="H8" s="14">
        <v>0.634</v>
      </c>
    </row>
    <row r="9" spans="2:8" ht="12.75">
      <c r="B9" t="s">
        <v>121</v>
      </c>
      <c r="C9" s="14">
        <v>2</v>
      </c>
      <c r="D9" s="14">
        <v>147316</v>
      </c>
      <c r="E9" s="14">
        <v>147316</v>
      </c>
      <c r="F9" s="14">
        <v>73658</v>
      </c>
      <c r="G9" s="14">
        <v>0.42</v>
      </c>
      <c r="H9" s="14">
        <v>0.703</v>
      </c>
    </row>
    <row r="10" spans="2:8" ht="12.75">
      <c r="B10" t="s">
        <v>122</v>
      </c>
      <c r="C10" s="14">
        <v>1</v>
      </c>
      <c r="D10" s="14">
        <v>7550</v>
      </c>
      <c r="E10" s="14">
        <v>7550</v>
      </c>
      <c r="F10" s="14">
        <v>7550</v>
      </c>
      <c r="G10" s="14">
        <v>0.04</v>
      </c>
      <c r="H10" s="14">
        <v>0.855</v>
      </c>
    </row>
    <row r="11" spans="2:8" ht="12.75">
      <c r="B11" t="s">
        <v>37</v>
      </c>
      <c r="C11" s="14">
        <v>1</v>
      </c>
      <c r="D11" s="14">
        <v>721</v>
      </c>
      <c r="E11" s="14">
        <v>721</v>
      </c>
      <c r="F11" s="14">
        <v>721</v>
      </c>
      <c r="G11" s="14">
        <v>0</v>
      </c>
      <c r="H11" s="14">
        <v>0.955</v>
      </c>
    </row>
    <row r="12" spans="2:6" ht="12.75">
      <c r="B12" t="s">
        <v>124</v>
      </c>
      <c r="C12" s="14">
        <v>2</v>
      </c>
      <c r="D12" s="14">
        <v>349217</v>
      </c>
      <c r="E12" s="14">
        <v>349217</v>
      </c>
      <c r="F12" s="14">
        <v>174609</v>
      </c>
    </row>
    <row r="13" spans="2:4" ht="12.75">
      <c r="B13" t="s">
        <v>125</v>
      </c>
      <c r="C13" s="14">
        <v>11</v>
      </c>
      <c r="D13" s="14">
        <v>1288917</v>
      </c>
    </row>
    <row r="15" spans="2:7" ht="12.75">
      <c r="B15" t="s">
        <v>108</v>
      </c>
      <c r="C15" s="14" t="s">
        <v>109</v>
      </c>
      <c r="D15" s="15" t="s">
        <v>126</v>
      </c>
      <c r="E15" s="14" t="s">
        <v>111</v>
      </c>
      <c r="F15" s="14" t="s">
        <v>112</v>
      </c>
      <c r="G15" s="14" t="s">
        <v>113</v>
      </c>
    </row>
    <row r="16" ht="13.5" thickBot="1"/>
    <row r="17" spans="2:8" ht="13.5" thickBot="1">
      <c r="B17" s="18" t="s">
        <v>114</v>
      </c>
      <c r="C17" s="19" t="s">
        <v>115</v>
      </c>
      <c r="D17" s="19" t="s">
        <v>116</v>
      </c>
      <c r="E17" s="19" t="s">
        <v>117</v>
      </c>
      <c r="F17" s="19" t="s">
        <v>118</v>
      </c>
      <c r="G17" s="19" t="s">
        <v>119</v>
      </c>
      <c r="H17" s="20" t="s">
        <v>120</v>
      </c>
    </row>
    <row r="18" spans="2:8" ht="12.75">
      <c r="B18" s="21" t="s">
        <v>123</v>
      </c>
      <c r="C18" s="17">
        <v>2</v>
      </c>
      <c r="D18" s="17">
        <v>649254</v>
      </c>
      <c r="E18" s="17">
        <v>649254</v>
      </c>
      <c r="F18" s="17">
        <v>324627</v>
      </c>
      <c r="G18" s="17">
        <v>4.2</v>
      </c>
      <c r="H18" s="22">
        <v>0.192</v>
      </c>
    </row>
    <row r="19" spans="2:8" ht="12.75">
      <c r="B19" s="23" t="s">
        <v>38</v>
      </c>
      <c r="C19" s="16">
        <v>2</v>
      </c>
      <c r="D19" s="16">
        <v>510679</v>
      </c>
      <c r="E19" s="16">
        <v>510679</v>
      </c>
      <c r="F19" s="16">
        <v>255340</v>
      </c>
      <c r="G19" s="16">
        <v>3.3</v>
      </c>
      <c r="H19" s="24">
        <v>0.232</v>
      </c>
    </row>
    <row r="20" spans="2:8" ht="13.5" thickBot="1">
      <c r="B20" s="25" t="s">
        <v>121</v>
      </c>
      <c r="C20" s="26">
        <v>2</v>
      </c>
      <c r="D20" s="26">
        <v>367004</v>
      </c>
      <c r="E20" s="26">
        <v>367004</v>
      </c>
      <c r="F20" s="26">
        <v>183502</v>
      </c>
      <c r="G20" s="26">
        <v>2.37</v>
      </c>
      <c r="H20" s="27">
        <v>0.297</v>
      </c>
    </row>
    <row r="21" spans="2:8" ht="12.75">
      <c r="B21" t="s">
        <v>122</v>
      </c>
      <c r="C21" s="14">
        <v>1</v>
      </c>
      <c r="D21" s="14">
        <v>48133</v>
      </c>
      <c r="E21" s="14">
        <v>48133</v>
      </c>
      <c r="F21" s="14">
        <v>48133</v>
      </c>
      <c r="G21" s="14">
        <v>0.62</v>
      </c>
      <c r="H21" s="14">
        <v>0.513</v>
      </c>
    </row>
    <row r="22" spans="2:8" ht="12.75">
      <c r="B22" t="s">
        <v>37</v>
      </c>
      <c r="C22" s="14">
        <v>1</v>
      </c>
      <c r="D22" s="14">
        <v>45633</v>
      </c>
      <c r="E22" s="14">
        <v>45633</v>
      </c>
      <c r="F22" s="14">
        <v>45633</v>
      </c>
      <c r="G22" s="14">
        <v>0.59</v>
      </c>
      <c r="H22" s="14">
        <v>0.523</v>
      </c>
    </row>
    <row r="23" spans="2:8" ht="12.75">
      <c r="B23" t="s">
        <v>39</v>
      </c>
      <c r="C23" s="14">
        <v>1</v>
      </c>
      <c r="D23" s="14">
        <v>14008</v>
      </c>
      <c r="E23" s="14">
        <v>14008</v>
      </c>
      <c r="F23" s="14">
        <v>14008</v>
      </c>
      <c r="G23" s="14">
        <v>0.18</v>
      </c>
      <c r="H23" s="14">
        <v>0.712</v>
      </c>
    </row>
    <row r="24" spans="2:6" ht="12.75">
      <c r="B24" t="s">
        <v>124</v>
      </c>
      <c r="C24" s="14">
        <v>2</v>
      </c>
      <c r="D24" s="14">
        <v>154679</v>
      </c>
      <c r="E24" s="14">
        <v>154679</v>
      </c>
      <c r="F24" s="14">
        <v>77340</v>
      </c>
    </row>
    <row r="25" spans="2:4" ht="12.75">
      <c r="B25" t="s">
        <v>125</v>
      </c>
      <c r="C25" s="14">
        <v>11</v>
      </c>
      <c r="D25" s="14">
        <v>1789392</v>
      </c>
    </row>
    <row r="27" spans="2:7" ht="12.75">
      <c r="B27" t="s">
        <v>108</v>
      </c>
      <c r="C27" s="14" t="s">
        <v>109</v>
      </c>
      <c r="D27" s="15" t="s">
        <v>127</v>
      </c>
      <c r="E27" s="14" t="s">
        <v>111</v>
      </c>
      <c r="F27" s="14" t="s">
        <v>112</v>
      </c>
      <c r="G27" s="14" t="s">
        <v>113</v>
      </c>
    </row>
    <row r="28" ht="13.5" thickBot="1"/>
    <row r="29" spans="2:8" ht="13.5" thickBot="1">
      <c r="B29" s="18" t="s">
        <v>114</v>
      </c>
      <c r="C29" s="19" t="s">
        <v>115</v>
      </c>
      <c r="D29" s="19" t="s">
        <v>116</v>
      </c>
      <c r="E29" s="19" t="s">
        <v>117</v>
      </c>
      <c r="F29" s="19" t="s">
        <v>118</v>
      </c>
      <c r="G29" s="19" t="s">
        <v>119</v>
      </c>
      <c r="H29" s="20" t="s">
        <v>120</v>
      </c>
    </row>
    <row r="30" spans="2:8" ht="12.75">
      <c r="B30" s="21" t="s">
        <v>38</v>
      </c>
      <c r="C30" s="17">
        <v>2</v>
      </c>
      <c r="D30" s="17">
        <v>2860.2</v>
      </c>
      <c r="E30" s="17">
        <v>2860.2</v>
      </c>
      <c r="F30" s="17">
        <v>1430.1</v>
      </c>
      <c r="G30" s="17">
        <v>1.82</v>
      </c>
      <c r="H30" s="22">
        <v>0.354</v>
      </c>
    </row>
    <row r="31" spans="2:8" ht="13.5" thickBot="1">
      <c r="B31" s="25" t="s">
        <v>122</v>
      </c>
      <c r="C31" s="26">
        <v>1</v>
      </c>
      <c r="D31" s="26">
        <v>602.1</v>
      </c>
      <c r="E31" s="26">
        <v>602.1</v>
      </c>
      <c r="F31" s="26">
        <v>602.1</v>
      </c>
      <c r="G31" s="26">
        <v>0.77</v>
      </c>
      <c r="H31" s="27">
        <v>0.474</v>
      </c>
    </row>
    <row r="32" spans="2:8" ht="12.75">
      <c r="B32" t="s">
        <v>37</v>
      </c>
      <c r="C32" s="14">
        <v>1</v>
      </c>
      <c r="D32" s="14">
        <v>90.8</v>
      </c>
      <c r="E32" s="14">
        <v>90.8</v>
      </c>
      <c r="F32" s="14">
        <v>90.8</v>
      </c>
      <c r="G32" s="14">
        <v>0.12</v>
      </c>
      <c r="H32" s="14">
        <v>0.766</v>
      </c>
    </row>
    <row r="33" spans="2:8" ht="12.75">
      <c r="B33" t="s">
        <v>39</v>
      </c>
      <c r="C33" s="14">
        <v>1</v>
      </c>
      <c r="D33" s="14">
        <v>44.1</v>
      </c>
      <c r="E33" s="14">
        <v>44.1</v>
      </c>
      <c r="F33" s="14">
        <v>44.1</v>
      </c>
      <c r="G33" s="14">
        <v>0.06</v>
      </c>
      <c r="H33" s="14">
        <v>0.835</v>
      </c>
    </row>
    <row r="34" spans="2:8" ht="12.75">
      <c r="B34" t="s">
        <v>123</v>
      </c>
      <c r="C34" s="14">
        <v>2</v>
      </c>
      <c r="D34" s="14">
        <v>183.2</v>
      </c>
      <c r="E34" s="14">
        <v>183.2</v>
      </c>
      <c r="F34" s="14">
        <v>91.6</v>
      </c>
      <c r="G34" s="14">
        <v>0.12</v>
      </c>
      <c r="H34" s="14">
        <v>0.896</v>
      </c>
    </row>
    <row r="35" spans="2:8" ht="12.75">
      <c r="B35" t="s">
        <v>121</v>
      </c>
      <c r="C35" s="14">
        <v>2</v>
      </c>
      <c r="D35" s="14">
        <v>100.5</v>
      </c>
      <c r="E35" s="14">
        <v>100.5</v>
      </c>
      <c r="F35" s="14">
        <v>50.2</v>
      </c>
      <c r="G35" s="14">
        <v>0.06</v>
      </c>
      <c r="H35" s="14">
        <v>0.94</v>
      </c>
    </row>
    <row r="36" spans="2:6" ht="12.75">
      <c r="B36" t="s">
        <v>124</v>
      </c>
      <c r="C36" s="14">
        <v>2</v>
      </c>
      <c r="D36" s="14">
        <v>1570.2</v>
      </c>
      <c r="E36" s="14">
        <v>1570.2</v>
      </c>
      <c r="F36" s="14">
        <v>785.1</v>
      </c>
    </row>
    <row r="37" spans="2:4" ht="12.75">
      <c r="B37" t="s">
        <v>125</v>
      </c>
      <c r="C37" s="14">
        <v>11</v>
      </c>
      <c r="D37" s="14">
        <v>5450.9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e100686</dc:creator>
  <cp:keywords/>
  <dc:description/>
  <cp:lastModifiedBy>Tod Lokey</cp:lastModifiedBy>
  <cp:lastPrinted>2003-04-11T22:33:54Z</cp:lastPrinted>
  <dcterms:created xsi:type="dcterms:W3CDTF">2003-02-15T18:27:43Z</dcterms:created>
  <dcterms:modified xsi:type="dcterms:W3CDTF">2005-11-11T18:51:01Z</dcterms:modified>
  <cp:category/>
  <cp:version/>
  <cp:contentType/>
  <cp:contentStatus/>
</cp:coreProperties>
</file>